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Учреждения!$52:$53</definedName>
    <definedName name="_xlnm.Print_Area" localSheetId="1">'Муниципальные районы'!$A$1:$P$34</definedName>
    <definedName name="_xlnm.Print_Area" localSheetId="0">Учреждения!$A$1:$E$84</definedName>
  </definedNames>
  <calcPr calcId="162913"/>
</workbook>
</file>

<file path=xl/calcChain.xml><?xml version="1.0" encoding="utf-8"?>
<calcChain xmlns="http://schemas.openxmlformats.org/spreadsheetml/2006/main">
  <c r="E48" i="1" l="1"/>
  <c r="B32" i="2"/>
  <c r="A2" i="2" l="1"/>
  <c r="B2" i="2" s="1"/>
  <c r="C2" i="2" s="1"/>
  <c r="A33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<sst xmlns="http://schemas.openxmlformats.org/spreadsheetml/2006/main" count="130" uniqueCount="129">
  <si>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</si>
  <si>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</si>
  <si>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</si>
  <si>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</si>
  <si>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</si>
  <si>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</si>
  <si>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</si>
  <si>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</si>
  <si>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</si>
  <si>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</si>
  <si>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</si>
  <si>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</si>
  <si>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</si>
  <si>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</si>
  <si>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</si>
  <si>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</si>
  <si>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</si>
  <si>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</si>
  <si>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</si>
  <si>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</si>
  <si>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</si>
  <si>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</si>
  <si>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</si>
  <si>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</si>
  <si>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</si>
  <si>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</si>
  <si>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</si>
  <si>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</si>
  <si>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</si>
  <si>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</si>
  <si>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</si>
  <si>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</si>
  <si>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</si>
  <si>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</si>
  <si>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</si>
  <si>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</si>
  <si>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</si>
  <si>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</si>
  <si>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</si>
  <si>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</si>
  <si>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</si>
  <si>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</si>
  <si>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</si>
  <si>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</si>
  <si>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</si>
  <si>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</si>
  <si>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</si>
  <si>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</si>
  <si>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</si>
  <si>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</si>
  <si>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Строительство и реконструкция (модернизация) объектов питьевого водоснабжения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</si>
  <si>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</si>
  <si>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</si>
  <si>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</si>
  <si>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</si>
  <si>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Всего:</t>
  </si>
  <si>
    <t>22.10.2023</t>
  </si>
  <si>
    <t>Законодательное Собрание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</si>
  <si>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</si>
  <si>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</si>
  <si>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</si>
  <si>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</si>
  <si>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</si>
  <si>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</si>
  <si>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</si>
  <si>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</si>
  <si>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</si>
  <si>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</si>
  <si>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</si>
  <si>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</si>
  <si>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</si>
  <si>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</si>
  <si>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</si>
  <si>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</si>
  <si>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</si>
  <si>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</si>
  <si>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</si>
  <si>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</si>
  <si>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</si>
  <si>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</si>
  <si>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</si>
  <si>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</si>
  <si>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</si>
  <si>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</si>
  <si>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</si>
  <si>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</si>
  <si>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16.10.2023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</si>
  <si>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</si>
  <si>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</si>
  <si>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</si>
  <si>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</si>
  <si>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</si>
  <si>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</si>
  <si>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</si>
  <si>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развитие паллиативной медицинской помощи</t>
  </si>
  <si>
    <t>Субсидии бюджетам на создание новых мест в общеобразовательных организациях, расположенных в сельской местности и поселках городского типа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</si>
  <si>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</si>
  <si>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</si>
  <si>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в целях софинансирования расходных обязательств субъектов Российской Федерации, возникающих при реализации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</si>
  <si>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</si>
  <si>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</si>
  <si>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</si>
  <si>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</si>
  <si>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</si>
  <si>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развитие сети учреждений культурно-досугового типа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</si>
  <si>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</si>
  <si>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</si>
  <si>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</si>
  <si>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</si>
  <si>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на техническое оснащение муниципальных музеев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</si>
  <si>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</si>
  <si>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</si>
  <si>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</si>
  <si>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</si>
  <si>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</si>
  <si>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</si>
  <si>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</si>
  <si>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</si>
  <si>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</si>
  <si>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</si>
  <si>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</si>
  <si>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</si>
  <si>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</si>
  <si>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от негосударственных организаций в бюджеты субъектов Российской Федерации</t>
  </si>
  <si>
    <t>Перечисления из бюджетов субъектов Российской Федерации (в бюджеты субъектов Российской Федерации)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</si>
  <si>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</si>
  <si>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</si>
  <si>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22.10.2023)</t>
  </si>
  <si>
    <t>Привлечение остатков средств на единый счет краевого бюджета с казначейских счетов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</si>
</sst>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b/>
      <sz val="11"/>
      <name val="Times New Roman"/>
    </font>
    <font>
      <i/>
      <sz val="11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7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4" fontId="18" fillId="0" borderId="7" xfId="0" applyNumberFormat="1" applyFont="1" applyBorder="1" applyAlignment="1">
      <alignment horizontal="left" wrapText="1"/>
    </xf>
    <xf numFmtId="164" fontId="18" fillId="0" borderId="8" xfId="0" applyNumberFormat="1" applyFont="1" applyBorder="1" applyAlignment="1">
      <alignment horizontal="left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164" fontId="18" fillId="0" borderId="9" xfId="0" applyNumberFormat="1" applyFont="1" applyBorder="1" applyAlignment="1">
      <alignment horizontal="left" wrapText="1"/>
    </xf>
    <xf numFmtId="164" fontId="19" fillId="0" borderId="7" xfId="0" applyNumberFormat="1" applyFont="1" applyBorder="1" applyAlignment="1">
      <alignment horizontal="left" wrapText="1"/>
    </xf>
    <xf numFmtId="164" fontId="19" fillId="0" borderId="8" xfId="0" applyNumberFormat="1" applyFont="1" applyBorder="1" applyAlignment="1">
      <alignment horizontal="left" wrapText="1"/>
    </xf>
    <xf numFmtId="164" fontId="19" fillId="0" borderId="9" xfId="0" applyNumberFormat="1" applyFont="1" applyBorder="1" applyAlignment="1">
      <alignment horizontal="left" wrapText="1"/>
    </xf>
    <xf numFmtId="0" fontId="20" fillId="0" borderId="7" xfId="0" applyNumberFormat="1" applyFont="1" applyBorder="1" applyAlignment="1">
      <alignment horizontal="left" wrapText="1"/>
    </xf>
    <xf numFmtId="0" fontId="20" fillId="0" borderId="8" xfId="0" applyNumberFormat="1" applyFont="1" applyBorder="1" applyAlignment="1">
      <alignment horizontal="left" wrapText="1"/>
    </xf>
    <xf numFmtId="0" fontId="20" fillId="0" borderId="9" xfId="0" applyNumberFormat="1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view="pageBreakPreview" zoomScaleNormal="100" zoomScaleSheetLayoutView="100" workbookViewId="0">
      <selection activeCell="E49" sqref="E49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2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45" t="s">
        <v>0</v>
      </c>
      <c r="B1" s="45"/>
      <c r="C1" s="45"/>
      <c r="D1" s="45"/>
      <c r="E1" s="45"/>
      <c r="F1" s="36" t="s">
        <v>86</v>
      </c>
      <c r="G1" s="37" t="str">
        <f>TEXT(F1,"[$-FC19]ДД ММММ")</f>
        <v>16 октября</v>
      </c>
      <c r="H1" s="37" t="str">
        <f>TEXT(F1,"[$-FC19]ДД.ММ.ГГГ \г")</f>
        <v>16.10.2023 г</v>
      </c>
    </row>
    <row r="2" spans="1:9" ht="15.75" x14ac:dyDescent="0.25">
      <c r="A2" s="45" t="str">
        <f>CONCATENATE("с ",G1," по ",G2,"ода")</f>
        <v>с 16 октября по 22 октября 2023 года</v>
      </c>
      <c r="B2" s="45"/>
      <c r="C2" s="45"/>
      <c r="D2" s="45"/>
      <c r="E2" s="45"/>
      <c r="F2" s="36" t="s">
        <v>56</v>
      </c>
      <c r="G2" s="37" t="str">
        <f>TEXT(F2,"[$-FC19]ДД ММММ ГГГ \г")</f>
        <v>22 октября 2023 г</v>
      </c>
      <c r="H2" s="37" t="str">
        <f>TEXT(F2,"[$-FC19]ДД.ММ.ГГГ \г")</f>
        <v>22.10.2023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16.10.2023 г.</v>
      </c>
      <c r="B5" s="47"/>
      <c r="C5" s="47"/>
      <c r="D5" s="48"/>
      <c r="E5" s="44">
        <v>8579490.3000000007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1" t="s">
        <v>2</v>
      </c>
      <c r="B7" s="52"/>
      <c r="C7" s="52"/>
      <c r="D7" s="52"/>
      <c r="E7" s="12"/>
    </row>
    <row r="8" spans="1:9" x14ac:dyDescent="0.25">
      <c r="A8" s="67" t="s">
        <v>128</v>
      </c>
      <c r="B8" s="68"/>
      <c r="C8" s="68"/>
      <c r="D8" s="69"/>
      <c r="E8" s="8">
        <v>-518563</v>
      </c>
    </row>
    <row r="9" spans="1:9" x14ac:dyDescent="0.25">
      <c r="A9" s="53" t="s">
        <v>3</v>
      </c>
      <c r="B9" s="52"/>
      <c r="C9" s="52"/>
      <c r="D9" s="52"/>
      <c r="E9" s="13"/>
    </row>
    <row r="10" spans="1:9" ht="33" customHeight="1" x14ac:dyDescent="0.25">
      <c r="A10" s="54" t="s">
        <v>87</v>
      </c>
      <c r="B10" s="54"/>
      <c r="C10" s="54"/>
      <c r="D10" s="54"/>
      <c r="E10" s="62">
        <v>60125.3</v>
      </c>
    </row>
    <row r="11" spans="1:9" ht="17.25" customHeight="1" x14ac:dyDescent="0.25">
      <c r="A11" s="54" t="s">
        <v>88</v>
      </c>
      <c r="B11" s="54"/>
      <c r="C11" s="54"/>
      <c r="D11" s="54"/>
      <c r="E11" s="62">
        <v>1212</v>
      </c>
    </row>
    <row r="12" spans="1:9" ht="45" customHeight="1" x14ac:dyDescent="0.25">
      <c r="A12" s="54" t="s">
        <v>89</v>
      </c>
      <c r="B12" s="54"/>
      <c r="C12" s="54"/>
      <c r="D12" s="54"/>
      <c r="E12" s="62">
        <v>1688.5</v>
      </c>
    </row>
    <row r="13" spans="1:9" ht="33" customHeight="1" x14ac:dyDescent="0.25">
      <c r="A13" s="54" t="s">
        <v>90</v>
      </c>
      <c r="B13" s="54"/>
      <c r="C13" s="54"/>
      <c r="D13" s="54"/>
      <c r="E13" s="62">
        <v>480.6</v>
      </c>
    </row>
    <row r="14" spans="1:9" ht="45" customHeight="1" x14ac:dyDescent="0.25">
      <c r="A14" s="54" t="s">
        <v>91</v>
      </c>
      <c r="B14" s="54"/>
      <c r="C14" s="54"/>
      <c r="D14" s="54"/>
      <c r="E14" s="62">
        <v>1900</v>
      </c>
    </row>
    <row r="15" spans="1:9" ht="19.5" customHeight="1" x14ac:dyDescent="0.25">
      <c r="A15" s="54" t="s">
        <v>92</v>
      </c>
      <c r="B15" s="54"/>
      <c r="C15" s="54"/>
      <c r="D15" s="54"/>
      <c r="E15" s="62">
        <v>1124.4000000000001</v>
      </c>
    </row>
    <row r="16" spans="1:9" ht="30" customHeight="1" x14ac:dyDescent="0.25">
      <c r="A16" s="54" t="s">
        <v>93</v>
      </c>
      <c r="B16" s="54"/>
      <c r="C16" s="54"/>
      <c r="D16" s="54"/>
      <c r="E16" s="62">
        <v>707.8</v>
      </c>
    </row>
    <row r="17" spans="1:5" ht="15" customHeight="1" x14ac:dyDescent="0.25">
      <c r="A17" s="54" t="s">
        <v>94</v>
      </c>
      <c r="B17" s="54"/>
      <c r="C17" s="54"/>
      <c r="D17" s="54"/>
      <c r="E17" s="62">
        <v>52.6</v>
      </c>
    </row>
    <row r="18" spans="1:5" ht="30.75" customHeight="1" x14ac:dyDescent="0.25">
      <c r="A18" s="54" t="s">
        <v>95</v>
      </c>
      <c r="B18" s="54"/>
      <c r="C18" s="54"/>
      <c r="D18" s="54"/>
      <c r="E18" s="62">
        <v>2699.2</v>
      </c>
    </row>
    <row r="19" spans="1:5" ht="32.25" customHeight="1" x14ac:dyDescent="0.25">
      <c r="A19" s="54" t="s">
        <v>96</v>
      </c>
      <c r="B19" s="54"/>
      <c r="C19" s="54"/>
      <c r="D19" s="54"/>
      <c r="E19" s="62">
        <v>12590.9</v>
      </c>
    </row>
    <row r="20" spans="1:5" ht="21.75" customHeight="1" x14ac:dyDescent="0.25">
      <c r="A20" s="54" t="s">
        <v>97</v>
      </c>
      <c r="B20" s="54"/>
      <c r="C20" s="54"/>
      <c r="D20" s="54"/>
      <c r="E20" s="62">
        <v>4399.1000000000004</v>
      </c>
    </row>
    <row r="21" spans="1:5" ht="45" customHeight="1" x14ac:dyDescent="0.25">
      <c r="A21" s="54" t="s">
        <v>98</v>
      </c>
      <c r="B21" s="54"/>
      <c r="C21" s="54"/>
      <c r="D21" s="54"/>
      <c r="E21" s="62">
        <v>179</v>
      </c>
    </row>
    <row r="22" spans="1:5" ht="36" customHeight="1" x14ac:dyDescent="0.25">
      <c r="A22" s="54" t="s">
        <v>99</v>
      </c>
      <c r="B22" s="54"/>
      <c r="C22" s="54"/>
      <c r="D22" s="54"/>
      <c r="E22" s="62">
        <v>1005.5</v>
      </c>
    </row>
    <row r="23" spans="1:5" ht="45" customHeight="1" x14ac:dyDescent="0.25">
      <c r="A23" s="54" t="s">
        <v>100</v>
      </c>
      <c r="B23" s="54"/>
      <c r="C23" s="54"/>
      <c r="D23" s="54"/>
      <c r="E23" s="62">
        <v>233.6</v>
      </c>
    </row>
    <row r="24" spans="1:5" ht="30.75" customHeight="1" x14ac:dyDescent="0.25">
      <c r="A24" s="54" t="s">
        <v>101</v>
      </c>
      <c r="B24" s="54"/>
      <c r="C24" s="54"/>
      <c r="D24" s="54"/>
      <c r="E24" s="62">
        <v>3625.6</v>
      </c>
    </row>
    <row r="25" spans="1:5" ht="33" customHeight="1" x14ac:dyDescent="0.25">
      <c r="A25" s="54" t="s">
        <v>102</v>
      </c>
      <c r="B25" s="54"/>
      <c r="C25" s="54"/>
      <c r="D25" s="54"/>
      <c r="E25" s="62">
        <v>0.3</v>
      </c>
    </row>
    <row r="26" spans="1:5" ht="33" customHeight="1" x14ac:dyDescent="0.25">
      <c r="A26" s="54" t="s">
        <v>103</v>
      </c>
      <c r="B26" s="54"/>
      <c r="C26" s="54"/>
      <c r="D26" s="54"/>
      <c r="E26" s="62">
        <v>35.6</v>
      </c>
    </row>
    <row r="27" spans="1:5" ht="15.75" customHeight="1" x14ac:dyDescent="0.25">
      <c r="A27" s="54" t="s">
        <v>104</v>
      </c>
      <c r="B27" s="54"/>
      <c r="C27" s="54"/>
      <c r="D27" s="54"/>
      <c r="E27" s="62">
        <v>1026.5</v>
      </c>
    </row>
    <row r="28" spans="1:5" ht="32.25" customHeight="1" x14ac:dyDescent="0.25">
      <c r="A28" s="54" t="s">
        <v>105</v>
      </c>
      <c r="B28" s="54"/>
      <c r="C28" s="54"/>
      <c r="D28" s="54"/>
      <c r="E28" s="62">
        <v>1017.7</v>
      </c>
    </row>
    <row r="29" spans="1:5" ht="29.25" customHeight="1" x14ac:dyDescent="0.25">
      <c r="A29" s="54" t="s">
        <v>106</v>
      </c>
      <c r="B29" s="54"/>
      <c r="C29" s="54"/>
      <c r="D29" s="54"/>
      <c r="E29" s="62">
        <v>1007.9</v>
      </c>
    </row>
    <row r="30" spans="1:5" ht="18.75" customHeight="1" x14ac:dyDescent="0.25">
      <c r="A30" s="54" t="s">
        <v>107</v>
      </c>
      <c r="B30" s="54"/>
      <c r="C30" s="54"/>
      <c r="D30" s="54"/>
      <c r="E30" s="62">
        <v>1552.8</v>
      </c>
    </row>
    <row r="31" spans="1:5" ht="14.25" customHeight="1" x14ac:dyDescent="0.25">
      <c r="A31" s="54" t="s">
        <v>108</v>
      </c>
      <c r="B31" s="54"/>
      <c r="C31" s="54"/>
      <c r="D31" s="54"/>
      <c r="E31" s="62">
        <v>567.6</v>
      </c>
    </row>
    <row r="32" spans="1:5" ht="15.75" customHeight="1" x14ac:dyDescent="0.25">
      <c r="A32" s="54" t="s">
        <v>109</v>
      </c>
      <c r="B32" s="54"/>
      <c r="C32" s="54"/>
      <c r="D32" s="54"/>
      <c r="E32" s="62">
        <v>617.6</v>
      </c>
    </row>
    <row r="33" spans="1:5" ht="30.75" customHeight="1" x14ac:dyDescent="0.25">
      <c r="A33" s="54" t="s">
        <v>110</v>
      </c>
      <c r="B33" s="54"/>
      <c r="C33" s="54"/>
      <c r="D33" s="54"/>
      <c r="E33" s="62">
        <v>17.5</v>
      </c>
    </row>
    <row r="34" spans="1:5" ht="15.75" customHeight="1" x14ac:dyDescent="0.25">
      <c r="A34" s="54" t="s">
        <v>111</v>
      </c>
      <c r="B34" s="54"/>
      <c r="C34" s="54"/>
      <c r="D34" s="54"/>
      <c r="E34" s="62">
        <v>339</v>
      </c>
    </row>
    <row r="35" spans="1:5" ht="17.25" customHeight="1" x14ac:dyDescent="0.25">
      <c r="A35" s="54" t="s">
        <v>112</v>
      </c>
      <c r="B35" s="54"/>
      <c r="C35" s="54"/>
      <c r="D35" s="54"/>
      <c r="E35" s="62">
        <v>135.19999999999999</v>
      </c>
    </row>
    <row r="36" spans="1:5" ht="45" customHeight="1" x14ac:dyDescent="0.25">
      <c r="A36" s="54" t="s">
        <v>113</v>
      </c>
      <c r="B36" s="54"/>
      <c r="C36" s="54"/>
      <c r="D36" s="54"/>
      <c r="E36" s="62">
        <v>2407.9</v>
      </c>
    </row>
    <row r="37" spans="1:5" ht="16.5" customHeight="1" x14ac:dyDescent="0.25">
      <c r="A37" s="54" t="s">
        <v>114</v>
      </c>
      <c r="B37" s="54"/>
      <c r="C37" s="54"/>
      <c r="D37" s="54"/>
      <c r="E37" s="62">
        <v>922.1</v>
      </c>
    </row>
    <row r="38" spans="1:5" ht="32.25" customHeight="1" x14ac:dyDescent="0.25">
      <c r="A38" s="54" t="s">
        <v>115</v>
      </c>
      <c r="B38" s="54"/>
      <c r="C38" s="54"/>
      <c r="D38" s="54"/>
      <c r="E38" s="62">
        <v>139.30000000000001</v>
      </c>
    </row>
    <row r="39" spans="1:5" ht="32.25" customHeight="1" x14ac:dyDescent="0.25">
      <c r="A39" s="54" t="s">
        <v>116</v>
      </c>
      <c r="B39" s="54"/>
      <c r="C39" s="54"/>
      <c r="D39" s="54"/>
      <c r="E39" s="62">
        <v>419</v>
      </c>
    </row>
    <row r="40" spans="1:5" ht="31.5" customHeight="1" x14ac:dyDescent="0.25">
      <c r="A40" s="54" t="s">
        <v>117</v>
      </c>
      <c r="B40" s="54"/>
      <c r="C40" s="54"/>
      <c r="D40" s="54"/>
      <c r="E40" s="62">
        <v>-204.9</v>
      </c>
    </row>
    <row r="41" spans="1:5" ht="31.5" customHeight="1" x14ac:dyDescent="0.25">
      <c r="A41" s="54" t="s">
        <v>118</v>
      </c>
      <c r="B41" s="54"/>
      <c r="C41" s="54"/>
      <c r="D41" s="54"/>
      <c r="E41" s="62">
        <v>2200.9</v>
      </c>
    </row>
    <row r="42" spans="1:5" ht="57" customHeight="1" x14ac:dyDescent="0.25">
      <c r="A42" s="54" t="s">
        <v>119</v>
      </c>
      <c r="B42" s="54"/>
      <c r="C42" s="54"/>
      <c r="D42" s="54"/>
      <c r="E42" s="62">
        <v>553.5</v>
      </c>
    </row>
    <row r="43" spans="1:5" ht="33" customHeight="1" x14ac:dyDescent="0.25">
      <c r="A43" s="54" t="s">
        <v>120</v>
      </c>
      <c r="B43" s="54"/>
      <c r="C43" s="54"/>
      <c r="D43" s="54"/>
      <c r="E43" s="62">
        <v>7065</v>
      </c>
    </row>
    <row r="44" spans="1:5" ht="35.25" customHeight="1" x14ac:dyDescent="0.25">
      <c r="A44" s="54" t="s">
        <v>121</v>
      </c>
      <c r="B44" s="54"/>
      <c r="C44" s="54"/>
      <c r="D44" s="54"/>
      <c r="E44" s="62">
        <v>22936.2</v>
      </c>
    </row>
    <row r="45" spans="1:5" ht="21.75" customHeight="1" x14ac:dyDescent="0.25">
      <c r="A45" s="54" t="s">
        <v>122</v>
      </c>
      <c r="B45" s="54"/>
      <c r="C45" s="54"/>
      <c r="D45" s="54"/>
      <c r="E45" s="62">
        <v>120</v>
      </c>
    </row>
    <row r="46" spans="1:5" ht="18" customHeight="1" x14ac:dyDescent="0.25">
      <c r="A46" s="54" t="s">
        <v>123</v>
      </c>
      <c r="B46" s="54"/>
      <c r="C46" s="54"/>
      <c r="D46" s="54"/>
      <c r="E46" s="62">
        <v>4525.1000000000004</v>
      </c>
    </row>
    <row r="47" spans="1:5" ht="45" customHeight="1" x14ac:dyDescent="0.25">
      <c r="A47" s="54" t="s">
        <v>124</v>
      </c>
      <c r="B47" s="54"/>
      <c r="C47" s="54"/>
      <c r="D47" s="54"/>
      <c r="E47" s="62">
        <v>11357.9</v>
      </c>
    </row>
    <row r="48" spans="1:5" x14ac:dyDescent="0.25">
      <c r="A48" s="60" t="s">
        <v>125</v>
      </c>
      <c r="B48" s="61"/>
      <c r="C48" s="61"/>
      <c r="D48" s="63"/>
      <c r="E48" s="13">
        <f>'Муниципальные районы'!B33-Учреждения!E5+'Муниципальные районы'!B32</f>
        <v>-109685.11160000041</v>
      </c>
    </row>
    <row r="49" spans="1:6" x14ac:dyDescent="0.25">
      <c r="A49" s="64" t="s">
        <v>126</v>
      </c>
      <c r="B49" s="65"/>
      <c r="C49" s="65"/>
      <c r="D49" s="66"/>
      <c r="E49" s="13"/>
    </row>
    <row r="50" spans="1:6" ht="90.75" customHeight="1" x14ac:dyDescent="0.25">
      <c r="A50" s="64" t="s">
        <v>127</v>
      </c>
      <c r="B50" s="65"/>
      <c r="C50" s="65"/>
      <c r="D50" s="66"/>
      <c r="E50" s="13">
        <v>8952794.4000000004</v>
      </c>
    </row>
    <row r="51" spans="1:6" x14ac:dyDescent="0.25">
      <c r="A51" s="14"/>
      <c r="B51" s="15"/>
      <c r="C51" s="15"/>
      <c r="D51" s="6"/>
      <c r="E51" s="16"/>
    </row>
    <row r="52" spans="1:6" ht="15" customHeight="1" x14ac:dyDescent="0.25">
      <c r="A52" s="49" t="s">
        <v>12</v>
      </c>
      <c r="B52" s="58" t="s">
        <v>4</v>
      </c>
      <c r="C52" s="55" t="s">
        <v>5</v>
      </c>
      <c r="D52" s="56"/>
      <c r="E52" s="57"/>
    </row>
    <row r="53" spans="1:6" ht="90" x14ac:dyDescent="0.25">
      <c r="A53" s="50"/>
      <c r="B53" s="59"/>
      <c r="C53" s="17" t="s">
        <v>6</v>
      </c>
      <c r="D53" s="17" t="s">
        <v>7</v>
      </c>
      <c r="E53" s="17" t="s">
        <v>8</v>
      </c>
    </row>
    <row r="54" spans="1:6" x14ac:dyDescent="0.25">
      <c r="A54" s="18" t="s">
        <v>57</v>
      </c>
      <c r="B54" s="41">
        <v>9632.0667599999997</v>
      </c>
      <c r="C54" s="41">
        <v>9038.4545799999996</v>
      </c>
      <c r="D54" s="41">
        <v>78.38785</v>
      </c>
      <c r="E54" s="41"/>
      <c r="F54" s="40"/>
    </row>
    <row r="55" spans="1:6" x14ac:dyDescent="0.25">
      <c r="A55" s="18" t="s">
        <v>58</v>
      </c>
      <c r="B55" s="41">
        <v>3000</v>
      </c>
      <c r="C55" s="41"/>
      <c r="D55" s="41"/>
      <c r="E55" s="41"/>
      <c r="F55" s="40"/>
    </row>
    <row r="56" spans="1:6" x14ac:dyDescent="0.25">
      <c r="A56" s="18" t="s">
        <v>59</v>
      </c>
      <c r="B56" s="41">
        <v>16379.90756</v>
      </c>
      <c r="C56" s="41"/>
      <c r="D56" s="41"/>
      <c r="E56" s="41"/>
      <c r="F56" s="40"/>
    </row>
    <row r="57" spans="1:6" ht="30" x14ac:dyDescent="0.25">
      <c r="A57" s="18" t="s">
        <v>60</v>
      </c>
      <c r="B57" s="41">
        <v>8711.4217000000008</v>
      </c>
      <c r="C57" s="41">
        <v>2441.9331400000001</v>
      </c>
      <c r="D57" s="41"/>
      <c r="E57" s="41">
        <v>71.765010000000004</v>
      </c>
      <c r="F57" s="40"/>
    </row>
    <row r="58" spans="1:6" x14ac:dyDescent="0.25">
      <c r="A58" s="18" t="s">
        <v>61</v>
      </c>
      <c r="B58" s="41">
        <v>2.14</v>
      </c>
      <c r="C58" s="41"/>
      <c r="D58" s="41"/>
      <c r="E58" s="41"/>
      <c r="F58" s="40"/>
    </row>
    <row r="59" spans="1:6" x14ac:dyDescent="0.25">
      <c r="A59" s="18" t="s">
        <v>62</v>
      </c>
      <c r="B59" s="41">
        <v>8.1340000000000003</v>
      </c>
      <c r="C59" s="41"/>
      <c r="D59" s="41"/>
      <c r="E59" s="41"/>
      <c r="F59" s="40"/>
    </row>
    <row r="60" spans="1:6" ht="30" x14ac:dyDescent="0.25">
      <c r="A60" s="18" t="s">
        <v>63</v>
      </c>
      <c r="B60" s="41">
        <v>284504.64627000003</v>
      </c>
      <c r="C60" s="41"/>
      <c r="D60" s="41"/>
      <c r="E60" s="41"/>
      <c r="F60" s="40"/>
    </row>
    <row r="61" spans="1:6" x14ac:dyDescent="0.25">
      <c r="A61" s="18" t="s">
        <v>64</v>
      </c>
      <c r="B61" s="41">
        <v>36440.930710000001</v>
      </c>
      <c r="C61" s="41">
        <v>1100</v>
      </c>
      <c r="D61" s="41"/>
      <c r="E61" s="41"/>
      <c r="F61" s="40"/>
    </row>
    <row r="62" spans="1:6" x14ac:dyDescent="0.25">
      <c r="A62" s="18" t="s">
        <v>65</v>
      </c>
      <c r="B62" s="41">
        <v>1765.76882</v>
      </c>
      <c r="C62" s="41"/>
      <c r="D62" s="41"/>
      <c r="E62" s="41">
        <v>52.92</v>
      </c>
      <c r="F62" s="40"/>
    </row>
    <row r="63" spans="1:6" x14ac:dyDescent="0.25">
      <c r="A63" s="18" t="s">
        <v>66</v>
      </c>
      <c r="B63" s="41">
        <v>90283.216589999996</v>
      </c>
      <c r="C63" s="41">
        <v>1868.5835500000001</v>
      </c>
      <c r="D63" s="41">
        <v>258.06677000000002</v>
      </c>
      <c r="E63" s="41">
        <v>27122.732690000001</v>
      </c>
      <c r="F63" s="40"/>
    </row>
    <row r="64" spans="1:6" ht="30" x14ac:dyDescent="0.25">
      <c r="A64" s="18" t="s">
        <v>67</v>
      </c>
      <c r="B64" s="41">
        <v>80810.547179999994</v>
      </c>
      <c r="C64" s="41"/>
      <c r="D64" s="41"/>
      <c r="E64" s="41">
        <v>29415.870340000001</v>
      </c>
      <c r="F64" s="40"/>
    </row>
    <row r="65" spans="1:6" x14ac:dyDescent="0.25">
      <c r="A65" s="18" t="s">
        <v>68</v>
      </c>
      <c r="B65" s="41">
        <v>14099.776260000001</v>
      </c>
      <c r="C65" s="41"/>
      <c r="D65" s="41"/>
      <c r="E65" s="41"/>
      <c r="F65" s="40"/>
    </row>
    <row r="66" spans="1:6" x14ac:dyDescent="0.25">
      <c r="A66" s="18" t="s">
        <v>69</v>
      </c>
      <c r="B66" s="41">
        <v>27621.885160000002</v>
      </c>
      <c r="C66" s="41">
        <v>23000</v>
      </c>
      <c r="D66" s="41"/>
      <c r="E66" s="41"/>
      <c r="F66" s="40"/>
    </row>
    <row r="67" spans="1:6" x14ac:dyDescent="0.25">
      <c r="A67" s="18" t="s">
        <v>70</v>
      </c>
      <c r="B67" s="41">
        <v>2801.8620000000001</v>
      </c>
      <c r="C67" s="41"/>
      <c r="D67" s="41"/>
      <c r="E67" s="41"/>
      <c r="F67" s="40"/>
    </row>
    <row r="68" spans="1:6" ht="30" x14ac:dyDescent="0.25">
      <c r="A68" s="18" t="s">
        <v>71</v>
      </c>
      <c r="B68" s="41">
        <v>13403.10881</v>
      </c>
      <c r="C68" s="41"/>
      <c r="D68" s="41"/>
      <c r="E68" s="41"/>
      <c r="F68" s="40"/>
    </row>
    <row r="69" spans="1:6" x14ac:dyDescent="0.25">
      <c r="A69" s="18" t="s">
        <v>72</v>
      </c>
      <c r="B69" s="41">
        <v>6257.3621499999999</v>
      </c>
      <c r="C69" s="41"/>
      <c r="D69" s="41">
        <v>5202.3076899999996</v>
      </c>
      <c r="E69" s="41">
        <v>126.65300000000001</v>
      </c>
      <c r="F69" s="40"/>
    </row>
    <row r="70" spans="1:6" x14ac:dyDescent="0.25">
      <c r="A70" s="18" t="s">
        <v>73</v>
      </c>
      <c r="B70" s="41">
        <v>216516.67459000001</v>
      </c>
      <c r="C70" s="41"/>
      <c r="D70" s="41"/>
      <c r="E70" s="41"/>
      <c r="F70" s="40"/>
    </row>
    <row r="71" spans="1:6" ht="30" x14ac:dyDescent="0.25">
      <c r="A71" s="18" t="s">
        <v>74</v>
      </c>
      <c r="B71" s="41">
        <v>6776.1896399999996</v>
      </c>
      <c r="C71" s="41">
        <v>6773.5896400000001</v>
      </c>
      <c r="D71" s="41"/>
      <c r="E71" s="41"/>
      <c r="F71" s="40"/>
    </row>
    <row r="72" spans="1:6" x14ac:dyDescent="0.25">
      <c r="A72" s="18" t="s">
        <v>75</v>
      </c>
      <c r="B72" s="41">
        <v>386.5</v>
      </c>
      <c r="C72" s="41"/>
      <c r="D72" s="41"/>
      <c r="E72" s="41">
        <v>386.5</v>
      </c>
      <c r="F72" s="40"/>
    </row>
    <row r="73" spans="1:6" x14ac:dyDescent="0.25">
      <c r="A73" s="18" t="s">
        <v>76</v>
      </c>
      <c r="B73" s="41">
        <v>1100</v>
      </c>
      <c r="C73" s="41">
        <v>1100</v>
      </c>
      <c r="D73" s="41"/>
      <c r="E73" s="41"/>
      <c r="F73" s="40"/>
    </row>
    <row r="74" spans="1:6" x14ac:dyDescent="0.25">
      <c r="A74" s="18" t="s">
        <v>77</v>
      </c>
      <c r="B74" s="41">
        <v>118.48156</v>
      </c>
      <c r="C74" s="41">
        <v>90.790689999999998</v>
      </c>
      <c r="D74" s="41"/>
      <c r="E74" s="41"/>
      <c r="F74" s="40"/>
    </row>
    <row r="75" spans="1:6" x14ac:dyDescent="0.25">
      <c r="A75" s="18" t="s">
        <v>78</v>
      </c>
      <c r="B75" s="41">
        <v>12415.008449999999</v>
      </c>
      <c r="C75" s="41"/>
      <c r="D75" s="41"/>
      <c r="E75" s="41"/>
      <c r="F75" s="40"/>
    </row>
    <row r="76" spans="1:6" x14ac:dyDescent="0.25">
      <c r="A76" s="18" t="s">
        <v>79</v>
      </c>
      <c r="B76" s="41">
        <v>6774.4907499999999</v>
      </c>
      <c r="C76" s="41"/>
      <c r="D76" s="41"/>
      <c r="E76" s="41">
        <v>137.994</v>
      </c>
      <c r="F76" s="40"/>
    </row>
    <row r="77" spans="1:6" x14ac:dyDescent="0.25">
      <c r="A77" s="18" t="s">
        <v>80</v>
      </c>
      <c r="B77" s="41">
        <v>36548.723429999998</v>
      </c>
      <c r="C77" s="41">
        <v>4098.9064799999996</v>
      </c>
      <c r="D77" s="41"/>
      <c r="E77" s="41"/>
      <c r="F77" s="40"/>
    </row>
    <row r="78" spans="1:6" x14ac:dyDescent="0.25">
      <c r="A78" s="18" t="s">
        <v>81</v>
      </c>
      <c r="B78" s="41">
        <v>3584.16662</v>
      </c>
      <c r="C78" s="41"/>
      <c r="D78" s="41"/>
      <c r="E78" s="41"/>
      <c r="F78" s="40"/>
    </row>
    <row r="79" spans="1:6" ht="30" x14ac:dyDescent="0.25">
      <c r="A79" s="18" t="s">
        <v>82</v>
      </c>
      <c r="B79" s="41">
        <v>25.423999999999999</v>
      </c>
      <c r="C79" s="41"/>
      <c r="D79" s="41"/>
      <c r="E79" s="41"/>
      <c r="F79" s="40"/>
    </row>
    <row r="80" spans="1:6" ht="30" x14ac:dyDescent="0.25">
      <c r="A80" s="18" t="s">
        <v>83</v>
      </c>
      <c r="B80" s="41">
        <v>18196.09014</v>
      </c>
      <c r="C80" s="41"/>
      <c r="D80" s="41"/>
      <c r="E80" s="41"/>
      <c r="F80" s="40"/>
    </row>
    <row r="81" spans="1:6" ht="30" x14ac:dyDescent="0.25">
      <c r="A81" s="18" t="s">
        <v>84</v>
      </c>
      <c r="B81" s="41">
        <v>9048.4279800000004</v>
      </c>
      <c r="C81" s="41">
        <v>1674</v>
      </c>
      <c r="D81" s="41">
        <v>619.92065000000002</v>
      </c>
      <c r="E81" s="41"/>
      <c r="F81" s="40"/>
    </row>
    <row r="82" spans="1:6" x14ac:dyDescent="0.25">
      <c r="A82" s="19" t="s">
        <v>85</v>
      </c>
      <c r="B82" s="42">
        <v>907212.95112999994</v>
      </c>
      <c r="C82" s="42">
        <v>51186.25808</v>
      </c>
      <c r="D82" s="42">
        <v>6158.6829600000001</v>
      </c>
      <c r="E82" s="42">
        <v>57314.435039999997</v>
      </c>
      <c r="F82" s="40"/>
    </row>
    <row r="83" spans="1:6" x14ac:dyDescent="0.25">
      <c r="B83" s="40"/>
      <c r="C83" s="40"/>
      <c r="D83" s="40"/>
      <c r="E83" s="40"/>
    </row>
  </sheetData>
  <mergeCells count="50">
    <mergeCell ref="A11:D11"/>
    <mergeCell ref="A12:D12"/>
    <mergeCell ref="A13:D13"/>
    <mergeCell ref="A15:D15"/>
    <mergeCell ref="A10:D10"/>
    <mergeCell ref="A14:D14"/>
    <mergeCell ref="A39:D39"/>
    <mergeCell ref="A40:D40"/>
    <mergeCell ref="A36:D36"/>
    <mergeCell ref="A37:D37"/>
    <mergeCell ref="A38:D38"/>
    <mergeCell ref="A34:D34"/>
    <mergeCell ref="A35:D35"/>
    <mergeCell ref="A31:D31"/>
    <mergeCell ref="A32:D32"/>
    <mergeCell ref="A33:D33"/>
    <mergeCell ref="A30:D30"/>
    <mergeCell ref="A26:D26"/>
    <mergeCell ref="A27:D27"/>
    <mergeCell ref="A28:D28"/>
    <mergeCell ref="A29:D29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48:D48"/>
    <mergeCell ref="A49:D49"/>
    <mergeCell ref="A50:D50"/>
    <mergeCell ref="A46:D46"/>
    <mergeCell ref="A47:D47"/>
    <mergeCell ref="A44:D44"/>
    <mergeCell ref="A45:D45"/>
    <mergeCell ref="A41:D41"/>
    <mergeCell ref="A42:D42"/>
    <mergeCell ref="A43:D43"/>
    <mergeCell ref="A1:E1"/>
    <mergeCell ref="A2:E2"/>
    <mergeCell ref="A5:D5"/>
    <mergeCell ref="A52:A53"/>
    <mergeCell ref="B52:B53"/>
    <mergeCell ref="C52:E52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Normal="100" zoomScaleSheetLayoutView="100" workbookViewId="0">
      <selection activeCell="B33" sqref="B33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56</v>
      </c>
      <c r="C1" s="28" t="s">
        <v>11</v>
      </c>
    </row>
    <row r="2" spans="1:20" x14ac:dyDescent="0.25">
      <c r="A2" s="29" t="str">
        <f>TEXT(EndData2,"[$-FC19]ДД.ММ.ГГГ")</f>
        <v>22.10.2023</v>
      </c>
      <c r="B2" s="29">
        <f>A2+1</f>
        <v>45222</v>
      </c>
      <c r="C2" s="25" t="str">
        <f>TEXT(B2,"[$-FC19]ДД.ММ.ГГГ")</f>
        <v>23.10.2023</v>
      </c>
      <c r="P2" s="31" t="s">
        <v>10</v>
      </c>
    </row>
    <row r="3" spans="1:20" ht="51.75" customHeight="1" x14ac:dyDescent="0.25">
      <c r="A3" s="22" t="s">
        <v>13</v>
      </c>
      <c r="B3" s="32" t="s">
        <v>14</v>
      </c>
      <c r="C3" s="33" t="s">
        <v>15</v>
      </c>
      <c r="D3" s="33" t="s">
        <v>16</v>
      </c>
      <c r="E3" s="33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4" t="s">
        <v>9</v>
      </c>
    </row>
    <row r="4" spans="1:20" ht="26.25" x14ac:dyDescent="0.25">
      <c r="A4" s="20" t="s">
        <v>29</v>
      </c>
      <c r="B4" s="23">
        <v>191.5</v>
      </c>
      <c r="C4" s="23"/>
      <c r="D4" s="23"/>
      <c r="E4" s="23">
        <v>20000</v>
      </c>
      <c r="F4" s="23"/>
      <c r="G4" s="23"/>
      <c r="H4" s="23"/>
      <c r="I4" s="23"/>
      <c r="J4" s="23"/>
      <c r="K4" s="23">
        <v>61284.024989999998</v>
      </c>
      <c r="L4" s="23"/>
      <c r="M4" s="23"/>
      <c r="N4" s="23">
        <v>5000</v>
      </c>
      <c r="O4" s="23">
        <v>707.44</v>
      </c>
      <c r="P4" s="43">
        <v>87182.964989999993</v>
      </c>
      <c r="Q4" s="31"/>
      <c r="R4" s="31"/>
      <c r="S4" s="31"/>
      <c r="T4" s="31"/>
    </row>
    <row r="5" spans="1:20" ht="39" x14ac:dyDescent="0.25">
      <c r="A5" s="20" t="s">
        <v>30</v>
      </c>
      <c r="B5" s="23">
        <v>48798.829740000001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43">
        <v>48798.829740000001</v>
      </c>
      <c r="Q5" s="31"/>
      <c r="R5" s="31"/>
      <c r="S5" s="31"/>
      <c r="T5" s="31"/>
    </row>
    <row r="6" spans="1:20" ht="102.75" x14ac:dyDescent="0.25">
      <c r="A6" s="20" t="s">
        <v>31</v>
      </c>
      <c r="B6" s="23">
        <v>2602.6367399999999</v>
      </c>
      <c r="C6" s="23"/>
      <c r="D6" s="23">
        <v>2237.16437</v>
      </c>
      <c r="E6" s="23">
        <v>36000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43">
        <v>40839.80111</v>
      </c>
      <c r="Q6" s="31"/>
      <c r="R6" s="31"/>
      <c r="S6" s="31"/>
      <c r="T6" s="31"/>
    </row>
    <row r="7" spans="1:20" ht="39" x14ac:dyDescent="0.25">
      <c r="A7" s="20" t="s">
        <v>32</v>
      </c>
      <c r="B7" s="23">
        <v>30.074850000000001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43">
        <v>30.074850000000001</v>
      </c>
      <c r="Q7" s="31"/>
      <c r="R7" s="31"/>
      <c r="S7" s="31"/>
      <c r="T7" s="31"/>
    </row>
    <row r="8" spans="1:20" ht="90" x14ac:dyDescent="0.25">
      <c r="A8" s="20" t="s">
        <v>33</v>
      </c>
      <c r="B8" s="23"/>
      <c r="C8" s="23"/>
      <c r="D8" s="23"/>
      <c r="E8" s="23"/>
      <c r="F8" s="23">
        <v>71.400000000000006</v>
      </c>
      <c r="G8" s="23"/>
      <c r="H8" s="23"/>
      <c r="I8" s="23"/>
      <c r="J8" s="23"/>
      <c r="K8" s="23"/>
      <c r="L8" s="23"/>
      <c r="M8" s="23"/>
      <c r="N8" s="23"/>
      <c r="O8" s="23"/>
      <c r="P8" s="43">
        <v>71.400000000000006</v>
      </c>
      <c r="Q8" s="31"/>
      <c r="R8" s="31"/>
      <c r="S8" s="31"/>
      <c r="T8" s="31"/>
    </row>
    <row r="9" spans="1:20" ht="77.25" x14ac:dyDescent="0.25">
      <c r="A9" s="20" t="s">
        <v>34</v>
      </c>
      <c r="B9" s="23"/>
      <c r="C9" s="23"/>
      <c r="D9" s="23"/>
      <c r="E9" s="23"/>
      <c r="F9" s="23">
        <v>121</v>
      </c>
      <c r="G9" s="23"/>
      <c r="H9" s="23">
        <v>20</v>
      </c>
      <c r="I9" s="23">
        <v>100</v>
      </c>
      <c r="J9" s="23"/>
      <c r="K9" s="23"/>
      <c r="L9" s="23"/>
      <c r="M9" s="23">
        <v>179.666</v>
      </c>
      <c r="N9" s="23"/>
      <c r="O9" s="23">
        <v>673</v>
      </c>
      <c r="P9" s="43">
        <v>1093.6659999999999</v>
      </c>
      <c r="Q9" s="31"/>
      <c r="R9" s="31"/>
      <c r="S9" s="31"/>
      <c r="T9" s="31"/>
    </row>
    <row r="10" spans="1:20" ht="102.75" x14ac:dyDescent="0.25">
      <c r="A10" s="20" t="s">
        <v>35</v>
      </c>
      <c r="B10" s="23"/>
      <c r="C10" s="23"/>
      <c r="D10" s="23"/>
      <c r="E10" s="23"/>
      <c r="F10" s="23"/>
      <c r="G10" s="23"/>
      <c r="H10" s="23"/>
      <c r="I10" s="23"/>
      <c r="J10" s="23">
        <v>165.18799999999999</v>
      </c>
      <c r="K10" s="23"/>
      <c r="L10" s="23"/>
      <c r="M10" s="23"/>
      <c r="N10" s="23"/>
      <c r="O10" s="23"/>
      <c r="P10" s="43">
        <v>165.18799999999999</v>
      </c>
      <c r="Q10" s="31"/>
      <c r="R10" s="31"/>
      <c r="S10" s="31"/>
      <c r="T10" s="31"/>
    </row>
    <row r="11" spans="1:20" ht="90" x14ac:dyDescent="0.25">
      <c r="A11" s="20" t="s">
        <v>36</v>
      </c>
      <c r="B11" s="23"/>
      <c r="C11" s="23"/>
      <c r="D11" s="23"/>
      <c r="E11" s="23"/>
      <c r="F11" s="23"/>
      <c r="G11" s="23"/>
      <c r="H11" s="23"/>
      <c r="I11" s="23"/>
      <c r="J11" s="23">
        <v>51.396999999999998</v>
      </c>
      <c r="K11" s="23"/>
      <c r="L11" s="23"/>
      <c r="M11" s="23"/>
      <c r="N11" s="23"/>
      <c r="O11" s="23"/>
      <c r="P11" s="43">
        <v>51.396999999999998</v>
      </c>
      <c r="Q11" s="31"/>
      <c r="R11" s="31"/>
      <c r="S11" s="31"/>
      <c r="T11" s="31"/>
    </row>
    <row r="12" spans="1:20" ht="319.5" x14ac:dyDescent="0.25">
      <c r="A12" s="20" t="s">
        <v>37</v>
      </c>
      <c r="B12" s="23"/>
      <c r="C12" s="23"/>
      <c r="D12" s="23"/>
      <c r="E12" s="23"/>
      <c r="F12" s="23"/>
      <c r="G12" s="23"/>
      <c r="H12" s="23"/>
      <c r="I12" s="23">
        <v>635</v>
      </c>
      <c r="J12" s="23">
        <v>3522</v>
      </c>
      <c r="K12" s="23"/>
      <c r="L12" s="23"/>
      <c r="M12" s="23"/>
      <c r="N12" s="23"/>
      <c r="O12" s="23"/>
      <c r="P12" s="43">
        <v>4157</v>
      </c>
      <c r="Q12" s="31"/>
      <c r="R12" s="31"/>
      <c r="S12" s="31"/>
      <c r="T12" s="31"/>
    </row>
    <row r="13" spans="1:20" ht="153.75" x14ac:dyDescent="0.25">
      <c r="A13" s="20" t="s">
        <v>38</v>
      </c>
      <c r="B13" s="23"/>
      <c r="C13" s="23"/>
      <c r="D13" s="23">
        <v>359.93200000000002</v>
      </c>
      <c r="E13" s="23">
        <v>10350</v>
      </c>
      <c r="F13" s="23"/>
      <c r="G13" s="23"/>
      <c r="H13" s="23"/>
      <c r="I13" s="23"/>
      <c r="J13" s="23">
        <v>11480.9</v>
      </c>
      <c r="K13" s="23"/>
      <c r="L13" s="23">
        <v>20025.591</v>
      </c>
      <c r="M13" s="23">
        <v>4664.7359999999999</v>
      </c>
      <c r="N13" s="23">
        <v>10321.833329999999</v>
      </c>
      <c r="O13" s="23"/>
      <c r="P13" s="43">
        <v>57202.992330000001</v>
      </c>
      <c r="Q13" s="31"/>
      <c r="R13" s="31"/>
      <c r="S13" s="31"/>
      <c r="T13" s="31"/>
    </row>
    <row r="14" spans="1:20" ht="90" x14ac:dyDescent="0.25">
      <c r="A14" s="20" t="s">
        <v>39</v>
      </c>
      <c r="B14" s="23"/>
      <c r="C14" s="23"/>
      <c r="D14" s="23"/>
      <c r="E14" s="23"/>
      <c r="F14" s="23"/>
      <c r="G14" s="23"/>
      <c r="H14" s="23"/>
      <c r="I14" s="23"/>
      <c r="J14" s="23">
        <v>3400</v>
      </c>
      <c r="K14" s="23"/>
      <c r="L14" s="23">
        <v>3600</v>
      </c>
      <c r="M14" s="23">
        <v>1146.23</v>
      </c>
      <c r="N14" s="23"/>
      <c r="O14" s="23"/>
      <c r="P14" s="43">
        <v>8146.23</v>
      </c>
      <c r="Q14" s="31"/>
      <c r="R14" s="31"/>
      <c r="S14" s="31"/>
      <c r="T14" s="31"/>
    </row>
    <row r="15" spans="1:20" ht="128.25" x14ac:dyDescent="0.25">
      <c r="A15" s="20" t="s">
        <v>40</v>
      </c>
      <c r="B15" s="23">
        <v>2.1447799999999999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>
        <v>1.476</v>
      </c>
      <c r="N15" s="23"/>
      <c r="O15" s="23"/>
      <c r="P15" s="43">
        <v>3.6207799999999999</v>
      </c>
      <c r="Q15" s="31"/>
      <c r="R15" s="31"/>
      <c r="S15" s="31"/>
      <c r="T15" s="31"/>
    </row>
    <row r="16" spans="1:20" ht="77.25" x14ac:dyDescent="0.25">
      <c r="A16" s="20" t="s">
        <v>41</v>
      </c>
      <c r="B16" s="23"/>
      <c r="C16" s="23"/>
      <c r="D16" s="23"/>
      <c r="E16" s="23"/>
      <c r="F16" s="23"/>
      <c r="G16" s="23"/>
      <c r="H16" s="23"/>
      <c r="I16" s="23"/>
      <c r="J16" s="23">
        <v>150</v>
      </c>
      <c r="K16" s="23"/>
      <c r="L16" s="23"/>
      <c r="M16" s="23"/>
      <c r="N16" s="23"/>
      <c r="O16" s="23"/>
      <c r="P16" s="43">
        <v>150</v>
      </c>
      <c r="Q16" s="31"/>
      <c r="R16" s="31"/>
      <c r="S16" s="31"/>
      <c r="T16" s="31"/>
    </row>
    <row r="17" spans="1:20" ht="115.5" x14ac:dyDescent="0.25">
      <c r="A17" s="20" t="s">
        <v>42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>
        <v>360</v>
      </c>
      <c r="M17" s="23"/>
      <c r="N17" s="23"/>
      <c r="O17" s="23"/>
      <c r="P17" s="43">
        <v>360</v>
      </c>
      <c r="Q17" s="31"/>
      <c r="R17" s="31"/>
      <c r="S17" s="31"/>
      <c r="T17" s="31"/>
    </row>
    <row r="18" spans="1:20" ht="115.5" x14ac:dyDescent="0.25">
      <c r="A18" s="20" t="s">
        <v>43</v>
      </c>
      <c r="B18" s="23"/>
      <c r="C18" s="23"/>
      <c r="D18" s="23"/>
      <c r="E18" s="23">
        <v>500</v>
      </c>
      <c r="F18" s="23"/>
      <c r="G18" s="23"/>
      <c r="H18" s="23"/>
      <c r="I18" s="23">
        <v>500</v>
      </c>
      <c r="J18" s="23">
        <v>13024</v>
      </c>
      <c r="K18" s="23"/>
      <c r="L18" s="23">
        <v>1983.742</v>
      </c>
      <c r="M18" s="23">
        <v>2150.96</v>
      </c>
      <c r="N18" s="23">
        <v>3399</v>
      </c>
      <c r="O18" s="23"/>
      <c r="P18" s="43">
        <v>21557.702000000001</v>
      </c>
      <c r="Q18" s="31"/>
      <c r="R18" s="31"/>
      <c r="S18" s="31"/>
      <c r="T18" s="31"/>
    </row>
    <row r="19" spans="1:20" ht="64.5" x14ac:dyDescent="0.25">
      <c r="A19" s="20" t="s">
        <v>44</v>
      </c>
      <c r="B19" s="23">
        <v>52.207419999999999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43">
        <v>52.207419999999999</v>
      </c>
      <c r="Q19" s="31"/>
      <c r="R19" s="31"/>
      <c r="S19" s="31"/>
      <c r="T19" s="31"/>
    </row>
    <row r="20" spans="1:20" ht="90" x14ac:dyDescent="0.25">
      <c r="A20" s="20" t="s">
        <v>45</v>
      </c>
      <c r="B20" s="23"/>
      <c r="C20" s="23"/>
      <c r="D20" s="23"/>
      <c r="E20" s="23">
        <v>200</v>
      </c>
      <c r="F20" s="23"/>
      <c r="G20" s="23"/>
      <c r="H20" s="23"/>
      <c r="I20" s="23"/>
      <c r="J20" s="23">
        <v>144.22999999999999</v>
      </c>
      <c r="K20" s="23"/>
      <c r="L20" s="23">
        <v>152.91800000000001</v>
      </c>
      <c r="M20" s="23"/>
      <c r="N20" s="23">
        <v>90</v>
      </c>
      <c r="O20" s="23"/>
      <c r="P20" s="43">
        <v>587.14800000000002</v>
      </c>
      <c r="Q20" s="31"/>
      <c r="R20" s="31"/>
      <c r="S20" s="31"/>
      <c r="T20" s="31"/>
    </row>
    <row r="21" spans="1:20" ht="77.25" x14ac:dyDescent="0.25">
      <c r="A21" s="20" t="s">
        <v>46</v>
      </c>
      <c r="B21" s="23"/>
      <c r="C21" s="23"/>
      <c r="D21" s="23"/>
      <c r="E21" s="23"/>
      <c r="F21" s="23">
        <v>10</v>
      </c>
      <c r="G21" s="23"/>
      <c r="H21" s="23"/>
      <c r="I21" s="23">
        <v>45</v>
      </c>
      <c r="J21" s="23"/>
      <c r="K21" s="23"/>
      <c r="L21" s="23"/>
      <c r="M21" s="23">
        <v>89.332999999999998</v>
      </c>
      <c r="N21" s="23"/>
      <c r="O21" s="23">
        <v>264.5</v>
      </c>
      <c r="P21" s="43">
        <v>408.83300000000003</v>
      </c>
      <c r="Q21" s="31"/>
      <c r="R21" s="31"/>
      <c r="S21" s="31"/>
      <c r="T21" s="31"/>
    </row>
    <row r="22" spans="1:20" ht="51.75" x14ac:dyDescent="0.25">
      <c r="A22" s="20" t="s">
        <v>47</v>
      </c>
      <c r="B22" s="23"/>
      <c r="C22" s="23">
        <v>346.44540000000001</v>
      </c>
      <c r="D22" s="23">
        <v>363.7353</v>
      </c>
      <c r="E22" s="23"/>
      <c r="F22" s="23"/>
      <c r="G22" s="23"/>
      <c r="H22" s="23"/>
      <c r="I22" s="23"/>
      <c r="J22" s="23">
        <v>278.24900000000002</v>
      </c>
      <c r="K22" s="23"/>
      <c r="L22" s="23"/>
      <c r="M22" s="23"/>
      <c r="N22" s="23"/>
      <c r="O22" s="23"/>
      <c r="P22" s="43">
        <v>988.42970000000003</v>
      </c>
      <c r="Q22" s="31"/>
      <c r="R22" s="31"/>
      <c r="S22" s="31"/>
      <c r="T22" s="31"/>
    </row>
    <row r="23" spans="1:20" ht="90" x14ac:dyDescent="0.25">
      <c r="A23" s="20" t="s">
        <v>48</v>
      </c>
      <c r="B23" s="23"/>
      <c r="C23" s="23"/>
      <c r="D23" s="23"/>
      <c r="E23" s="23"/>
      <c r="F23" s="23"/>
      <c r="G23" s="23">
        <v>203.5</v>
      </c>
      <c r="H23" s="23"/>
      <c r="I23" s="23"/>
      <c r="J23" s="23">
        <v>138.80000000000001</v>
      </c>
      <c r="K23" s="23"/>
      <c r="L23" s="23"/>
      <c r="M23" s="23"/>
      <c r="N23" s="23"/>
      <c r="O23" s="23"/>
      <c r="P23" s="43">
        <v>342.3</v>
      </c>
      <c r="Q23" s="31"/>
      <c r="R23" s="31"/>
      <c r="S23" s="31"/>
      <c r="T23" s="31"/>
    </row>
    <row r="24" spans="1:20" ht="64.5" x14ac:dyDescent="0.25">
      <c r="A24" s="20" t="s">
        <v>49</v>
      </c>
      <c r="B24" s="23">
        <v>1.0000000000000001E-5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43">
        <v>1.0000000000000001E-5</v>
      </c>
      <c r="Q24" s="31"/>
      <c r="R24" s="31"/>
      <c r="S24" s="31"/>
      <c r="T24" s="31"/>
    </row>
    <row r="25" spans="1:20" ht="39" x14ac:dyDescent="0.25">
      <c r="A25" s="20" t="s">
        <v>50</v>
      </c>
      <c r="B25" s="23"/>
      <c r="C25" s="23"/>
      <c r="D25" s="23"/>
      <c r="E25" s="23"/>
      <c r="F25" s="23"/>
      <c r="G25" s="23"/>
      <c r="H25" s="23"/>
      <c r="I25" s="23"/>
      <c r="J25" s="23"/>
      <c r="K25" s="23">
        <v>1.0000000000000001E-5</v>
      </c>
      <c r="L25" s="23"/>
      <c r="M25" s="23"/>
      <c r="N25" s="23"/>
      <c r="O25" s="23"/>
      <c r="P25" s="43">
        <v>1.0000000000000001E-5</v>
      </c>
      <c r="Q25" s="31"/>
      <c r="R25" s="31"/>
      <c r="S25" s="31"/>
      <c r="T25" s="31"/>
    </row>
    <row r="26" spans="1:20" ht="39" x14ac:dyDescent="0.25">
      <c r="A26" s="20" t="s">
        <v>51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>
        <v>36.042000000000002</v>
      </c>
      <c r="O26" s="23"/>
      <c r="P26" s="43">
        <v>36.042000000000002</v>
      </c>
      <c r="Q26" s="31"/>
      <c r="R26" s="31"/>
      <c r="S26" s="31"/>
      <c r="T26" s="31"/>
    </row>
    <row r="27" spans="1:20" ht="64.5" x14ac:dyDescent="0.25">
      <c r="A27" s="20" t="s">
        <v>52</v>
      </c>
      <c r="B27" s="23">
        <v>6411.11132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43">
        <v>6411.11132</v>
      </c>
      <c r="Q27" s="31"/>
      <c r="R27" s="31"/>
      <c r="S27" s="31"/>
      <c r="T27" s="31"/>
    </row>
    <row r="28" spans="1:20" ht="39" x14ac:dyDescent="0.25">
      <c r="A28" s="20" t="s">
        <v>53</v>
      </c>
      <c r="B28" s="23"/>
      <c r="C28" s="23"/>
      <c r="D28" s="23"/>
      <c r="E28" s="23"/>
      <c r="F28" s="23">
        <v>112.84699999999999</v>
      </c>
      <c r="G28" s="23"/>
      <c r="H28" s="23"/>
      <c r="I28" s="23"/>
      <c r="J28" s="23">
        <v>145.05199999999999</v>
      </c>
      <c r="K28" s="23"/>
      <c r="L28" s="23"/>
      <c r="M28" s="23"/>
      <c r="N28" s="23"/>
      <c r="O28" s="23"/>
      <c r="P28" s="43">
        <v>257.899</v>
      </c>
      <c r="Q28" s="31"/>
      <c r="R28" s="31"/>
      <c r="S28" s="31"/>
      <c r="T28" s="31"/>
    </row>
    <row r="29" spans="1:20" ht="51.75" x14ac:dyDescent="0.25">
      <c r="A29" s="20" t="s">
        <v>54</v>
      </c>
      <c r="B29" s="23"/>
      <c r="C29" s="23"/>
      <c r="D29" s="23"/>
      <c r="E29" s="23"/>
      <c r="F29" s="23"/>
      <c r="G29" s="23"/>
      <c r="H29" s="23"/>
      <c r="I29" s="23"/>
      <c r="J29" s="23"/>
      <c r="K29" s="23">
        <v>1.0000000000000001E-5</v>
      </c>
      <c r="L29" s="23"/>
      <c r="M29" s="23"/>
      <c r="N29" s="23"/>
      <c r="O29" s="23"/>
      <c r="P29" s="43">
        <v>1.0000000000000001E-5</v>
      </c>
      <c r="Q29" s="31"/>
      <c r="R29" s="31"/>
      <c r="S29" s="31"/>
      <c r="T29" s="31"/>
    </row>
    <row r="30" spans="1:20" x14ac:dyDescent="0.25">
      <c r="A30" s="21" t="s">
        <v>55</v>
      </c>
      <c r="B30" s="24">
        <v>58088.504860000001</v>
      </c>
      <c r="C30" s="24">
        <v>346.44540000000001</v>
      </c>
      <c r="D30" s="24">
        <v>2960.83167</v>
      </c>
      <c r="E30" s="24">
        <v>67050</v>
      </c>
      <c r="F30" s="24">
        <v>315.24700000000001</v>
      </c>
      <c r="G30" s="24">
        <v>203.5</v>
      </c>
      <c r="H30" s="24">
        <v>20</v>
      </c>
      <c r="I30" s="24">
        <v>1280</v>
      </c>
      <c r="J30" s="24">
        <v>32499.815999999999</v>
      </c>
      <c r="K30" s="24">
        <v>61284.025009999998</v>
      </c>
      <c r="L30" s="24">
        <v>26122.251</v>
      </c>
      <c r="M30" s="24">
        <v>8232.4009999999998</v>
      </c>
      <c r="N30" s="24">
        <v>18846.875329999999</v>
      </c>
      <c r="O30" s="24">
        <v>1644.94</v>
      </c>
      <c r="P30" s="43">
        <v>278894.83727000002</v>
      </c>
      <c r="Q30" s="39"/>
      <c r="R30" s="39"/>
      <c r="S30" s="39"/>
      <c r="T30" s="39"/>
    </row>
    <row r="31" spans="1:20" x14ac:dyDescent="0.25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20" x14ac:dyDescent="0.25">
      <c r="A32" s="35" t="s">
        <v>28</v>
      </c>
      <c r="B32" s="44">
        <f>P30+Учреждения!B82</f>
        <v>1186107.7884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ht="32.25" customHeight="1" x14ac:dyDescent="0.25">
      <c r="A33" s="35" t="str">
        <f>CONCATENATE("Остатки бюджетных средств на ",C2,"г.")</f>
        <v>Остатки бюджетных средств на 23.10.2023г.</v>
      </c>
      <c r="B33" s="44">
        <v>7283697.4000000004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2023-10-24T01:12:47Z</dcterms:modified>
</cp:coreProperties>
</file>