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ОФУиО\Хамлова Н.Л\2023 Баланс\"/>
    </mc:Choice>
  </mc:AlternateContent>
  <bookViews>
    <workbookView xWindow="0" yWindow="0" windowWidth="16968" windowHeight="5700"/>
  </bookViews>
  <sheets>
    <sheet name="Бюджетополучатели" sheetId="1" r:id="rId1"/>
    <sheet name="Муниципальные районы" sheetId="2" r:id="rId2"/>
  </sheets>
  <definedNames>
    <definedName name="Date">Бюджетополучатели!$F$8</definedName>
    <definedName name="EndData">Бюджетополучатели!$F$5</definedName>
    <definedName name="EndData1">Бюджетополучатели!$F$2</definedName>
    <definedName name="EndData2">'Муниципальные районы'!$A$1</definedName>
    <definedName name="EndDate">Бюджетополучатели!$F$75</definedName>
    <definedName name="period">Бюджетополучатели!$F$6</definedName>
    <definedName name="StartData">Бюджетополучатели!$F$4</definedName>
    <definedName name="StartData1">Бюджетополучатели!$F$1</definedName>
    <definedName name="Year">Бюджетополучатели!$F$7</definedName>
    <definedName name="_xlnm.Print_Area" localSheetId="0">Бюджетополучатели!$A$1:$E$122</definedName>
    <definedName name="_xlnm.Print_Area" localSheetId="1">'Муниципальные районы'!$A$1:$P$59</definedName>
  </definedNames>
  <calcPr calcId="162913"/>
</workbook>
</file>

<file path=xl/calcChain.xml><?xml version="1.0" encoding="utf-8"?>
<calcChain xmlns="http://schemas.openxmlformats.org/spreadsheetml/2006/main">
  <c r="A2" i="2" l="1"/>
  <c r="D77" i="1"/>
  <c r="D75" i="1" s="1"/>
  <c r="D6" i="1" s="1"/>
  <c r="D76" i="1"/>
  <c r="D8" i="1"/>
  <c r="F3" i="1"/>
  <c r="H3" i="1" s="1"/>
  <c r="H2" i="1"/>
  <c r="G2" i="1"/>
  <c r="I1" i="1"/>
  <c r="H1" i="1"/>
  <c r="A5" i="1" s="1"/>
  <c r="G1" i="1"/>
  <c r="F6" i="1" s="1"/>
  <c r="G3" i="1" l="1"/>
</calcChain>
</file>

<file path=xl/sharedStrings.xml><?xml version="1.0" encoding="utf-8"?>
<sst xmlns="http://schemas.openxmlformats.org/spreadsheetml/2006/main" count="196" uniqueCount="195">
  <si>
    <t>БАЛАНС</t>
  </si>
  <si>
    <t>01.09.2023</t>
  </si>
  <si>
    <t>доходов и расходов краевого бюджета за сентябрь 2023 года</t>
  </si>
  <si>
    <t>30.09.2023</t>
  </si>
  <si>
    <t>тыс.рублей</t>
  </si>
  <si>
    <t>Собственные доходы</t>
  </si>
  <si>
    <t>Финансовая помощь из федерального бюджета</t>
  </si>
  <si>
    <t>в т.ч. целевые средства</t>
  </si>
  <si>
    <t>01.01.2023</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</si>
  <si>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</si>
  <si>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</si>
  <si>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</si>
  <si>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</si>
  <si>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</si>
  <si>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</si>
  <si>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</si>
  <si>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 xml:space="preserve">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</si>
  <si>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</si>
  <si>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</si>
  <si>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</si>
  <si>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 xml:space="preserve">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</si>
  <si>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 xml:space="preserve">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</si>
  <si>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</si>
  <si>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</si>
  <si>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</si>
  <si>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</si>
  <si>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</si>
  <si>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</si>
  <si>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 xml:space="preserve">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</si>
  <si>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</si>
  <si>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</si>
  <si>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</si>
  <si>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</si>
  <si>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 xml:space="preserve">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t>
  </si>
  <si>
    <t xml:space="preserve">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</si>
  <si>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</si>
  <si>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</si>
  <si>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</si>
  <si>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</si>
  <si>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</si>
  <si>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</si>
  <si>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</si>
  <si>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развитие сети учреждений культурно-досугового типа</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</si>
  <si>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</si>
  <si>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</si>
  <si>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</si>
  <si>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</si>
  <si>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</si>
  <si>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</si>
  <si>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</si>
  <si>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</si>
  <si>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</si>
  <si>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</si>
  <si>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</si>
  <si>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</si>
  <si>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</si>
  <si>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</si>
  <si>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</si>
  <si>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</si>
  <si>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</si>
  <si>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</si>
  <si>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</si>
  <si>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</si>
  <si>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</si>
  <si>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</si>
  <si>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</si>
  <si>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</si>
  <si>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</si>
  <si>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</si>
  <si>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</si>
  <si>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</si>
  <si>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Прочие безвозмездные поступления от государственных (муниципальных) организаций в бюджеты субъектов Российской Федерации </t>
  </si>
  <si>
    <t>Прочие безвозмездные поступления в бюджеты субъектов Российской Федерации</t>
  </si>
  <si>
    <t>Доходы бюджетов субъектов Российской Федерации от возврата субсидий прошлых лет</t>
  </si>
  <si>
    <t>Возврат остатков субсидий, субвенций и иных межбюджетных трансфертов, имеющих целевое назначение, прошлых лет</t>
  </si>
  <si>
    <t>ИТОГО ДОХОДОВ</t>
  </si>
  <si>
    <t>01.10.2023</t>
  </si>
  <si>
    <t>ИТОГО РАСХОДОВ</t>
  </si>
  <si>
    <t>Остаток средств на 01.10.2023 года</t>
  </si>
  <si>
    <t>из них:</t>
  </si>
  <si>
    <t>целевые средства: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</si>
  <si>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</si>
  <si>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01.10.2023 года с учетом привлеченных средств</t>
  </si>
  <si>
    <t>Расшифровка расходов:</t>
  </si>
  <si>
    <t>Расходы бюджетополучателей, финансируемые из краевого бюджета</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</si>
  <si>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</si>
  <si>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</si>
  <si>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</si>
  <si>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</si>
  <si>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</si>
  <si>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</si>
  <si>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</si>
  <si>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</si>
  <si>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</si>
  <si>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</si>
  <si>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</si>
  <si>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</si>
  <si>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</si>
  <si>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</si>
  <si>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</si>
  <si>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</si>
  <si>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</si>
  <si>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</si>
  <si>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</si>
  <si>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</si>
  <si>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</si>
  <si>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</si>
  <si>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</si>
  <si>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</si>
  <si>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</si>
  <si>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</si>
  <si>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</si>
  <si>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</si>
  <si>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</si>
  <si>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</si>
  <si>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</si>
  <si>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</si>
  <si>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</si>
  <si>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</si>
  <si>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</si>
  <si>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</si>
  <si>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</si>
  <si>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</si>
  <si>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</si>
  <si>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 xml:space="preserve">Дотации, субвенции, субсидии и иные межбюджетные трансферты бюджетам муниципальных районов (городских округов) </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</si>
  <si>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</si>
  <si>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</si>
  <si>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</si>
  <si>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</si>
  <si>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</si>
  <si>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</si>
  <si>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</si>
  <si>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</si>
  <si>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</si>
  <si>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</si>
  <si>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</si>
  <si>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</si>
  <si>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</si>
  <si>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</si>
  <si>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</si>
  <si>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</si>
  <si>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Итого</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</si>
  <si>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</si>
  <si>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</si>
  <si>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</si>
  <si>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</si>
  <si>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</si>
  <si>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</si>
  <si>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</si>
  <si>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</si>
  <si>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</si>
  <si>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</si>
  <si>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</si>
  <si>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</si>
  <si>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</si>
  <si>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</si>
  <si>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</si>
  <si>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</si>
  <si>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</si>
  <si>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</si>
  <si>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</si>
  <si>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</si>
  <si>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</si>
  <si>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</si>
  <si>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</si>
  <si>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</si>
  <si>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</si>
  <si>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Камчатского края в экстренном массовом порядке и находящихся в пунктах временного размещения</t>
  </si>
  <si>
    <t>Иные межбюджетные трансферты в целях восстановления социально значимых объектов Камчатского края, пострадавших в результате землетрясения в апреле 2023 г.</t>
  </si>
  <si>
    <t>Расходы, связанные с особым режимом безопасного функционирования закрытых административно-территориальных образований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</si>
  <si>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</si>
  <si>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</si>
  <si>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</si>
  <si>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</si>
  <si>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Оснащение объектов спортивной инфраструктуры спортивно-технологическим оборудованием</t>
  </si>
  <si>
    <t>Строительство и реконструкция (модернизация) объектов питьевого водоснабжения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</si>
  <si>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</si>
  <si>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t>
  </si>
  <si>
    <t>Создание модельных муниципальных библиотек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</si>
  <si>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t>
  </si>
  <si>
    <t>Государственная поддержка отрасли культуры</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</si>
  <si>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</si>
  <si>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Реализация программ формирования современной городской среды (Благоустройство дворовых территорий)</t>
  </si>
  <si>
    <t>Реализация программ формирования современной городской среды за счет средств резервного фонда Правительства Российской Федерации</t>
  </si>
  <si>
    <t>Техническое оснащение региональных и муниципальных музеев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</si>
  <si>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</si>
  <si>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</si>
  <si>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</si>
  <si>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Реализация проектов по развитию территорий, расположенных в границах населенных пунктов, предусматривающих строительство жилья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</si>
  <si>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</si>
  <si>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</si>
  <si>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развития и укрепления материально-технической базы домов культуры в населенных пунктах с числом жителей до 50 тысяч человек</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</si>
  <si>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</si>
  <si>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Единая субсидия на достижение показателей государственной программы Российской Федерации "Реализация государственной национальной политики" (Субсидия муниципальным районам в целях финансового обеспечения затрат, связанных с оказанием услуг по проведению мероприятия, направленного на поддержку творческих объединений мастеров, мастерских народных художественных промыслов и ремесел Камчатского края (приобретение, заготовка и доставка сырья и материалов, оборудования и необходимой фурнитуры)</t>
  </si>
  <si>
    <t>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</si>
</sst>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ont>
    <font>
      <sz val="11"/>
      <color theme="1"/>
      <name val="Calibri"/>
      <scheme val="minor"/>
    </font>
    <font>
      <b/>
      <sz val="12"/>
      <name val="Times New Roman"/>
    </font>
    <font>
      <sz val="11"/>
      <color theme="0" tint="-0.34998626667073579"/>
      <name val="Calibri"/>
      <scheme val="minor"/>
    </font>
    <font>
      <b/>
      <sz val="11"/>
      <name val="Times New Roman"/>
    </font>
    <font>
      <sz val="11"/>
      <name val="Times New Roman"/>
    </font>
    <font>
      <sz val="9"/>
      <name val="Times New Roman"/>
    </font>
    <font>
      <b/>
      <sz val="10"/>
      <name val="Times New Roman"/>
    </font>
    <font>
      <i/>
      <sz val="11"/>
      <name val="Times New Roman"/>
    </font>
    <font>
      <b/>
      <i/>
      <sz val="11"/>
      <name val="Times New Roman"/>
    </font>
    <font>
      <sz val="12"/>
      <color theme="1"/>
      <name val="Times New Roman"/>
    </font>
    <font>
      <sz val="12"/>
      <color theme="0"/>
      <name val="Times New Roman"/>
    </font>
    <font>
      <sz val="11"/>
      <color theme="0"/>
      <name val="Calibri"/>
      <scheme val="minor"/>
    </font>
    <font>
      <b/>
      <sz val="9"/>
      <name val="Times New Roman"/>
    </font>
    <font>
      <sz val="10"/>
      <color theme="1"/>
      <name val="Calibri"/>
      <scheme val="minor"/>
    </font>
    <font>
      <sz val="11"/>
      <color theme="1"/>
      <name val="Times New Roman"/>
    </font>
    <font>
      <b/>
      <sz val="11"/>
      <color theme="1"/>
      <name val="Times New Roman"/>
    </font>
    <font>
      <sz val="10"/>
      <name val="Times New Roman"/>
    </font>
    <font>
      <b/>
      <sz val="11"/>
      <color theme="1"/>
      <name val="Calibri"/>
      <scheme val="minor"/>
    </font>
  </fonts>
  <fills count="3">
    <fill>
      <patternFill patternType="none"/>
    </fill>
    <fill>
      <patternFill patternType="gray125"/>
    </fill>
    <fill>
      <patternFill patternType="solid">
        <fgColor rgb="FFFF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6">
    <xf numFmtId="0" fontId="1" fillId="0" borderId="0" xfId="0" applyNumberFormat="1" applyFont="1"/>
    <xf numFmtId="0" fontId="2" fillId="0" borderId="0" xfId="0" applyNumberFormat="1" applyFont="1" applyAlignment="1">
      <alignment horizontal="center" wrapText="1"/>
    </xf>
    <xf numFmtId="0" fontId="3" fillId="0" borderId="0" xfId="0" applyNumberFormat="1" applyFont="1"/>
    <xf numFmtId="14" fontId="3" fillId="0" borderId="0" xfId="0" applyNumberFormat="1" applyFont="1"/>
    <xf numFmtId="0" fontId="4" fillId="0" borderId="0" xfId="0" applyNumberFormat="1" applyFont="1" applyAlignment="1">
      <alignment wrapText="1"/>
    </xf>
    <xf numFmtId="0" fontId="4" fillId="0" borderId="0" xfId="0" applyNumberFormat="1" applyFont="1" applyAlignment="1">
      <alignment horizontal="center" wrapText="1"/>
    </xf>
    <xf numFmtId="0" fontId="5" fillId="0" borderId="0" xfId="0" applyNumberFormat="1" applyFont="1" applyAlignment="1">
      <alignment wrapText="1"/>
    </xf>
    <xf numFmtId="0" fontId="5" fillId="0" borderId="0" xfId="0" applyNumberFormat="1" applyFont="1"/>
    <xf numFmtId="0" fontId="5" fillId="0" borderId="0" xfId="0" applyNumberFormat="1" applyFont="1"/>
    <xf numFmtId="0" fontId="6" fillId="0" borderId="0" xfId="0" applyNumberFormat="1" applyFont="1" applyAlignment="1">
      <alignment horizontal="right"/>
    </xf>
    <xf numFmtId="164" fontId="7" fillId="2" borderId="4" xfId="0" applyNumberFormat="1" applyFont="1" applyFill="1" applyBorder="1"/>
    <xf numFmtId="164" fontId="7" fillId="2" borderId="0" xfId="0" applyNumberFormat="1" applyFont="1" applyFill="1"/>
    <xf numFmtId="164" fontId="5" fillId="0" borderId="4" xfId="0" applyNumberFormat="1" applyFont="1" applyBorder="1" applyAlignment="1">
      <alignment horizontal="right" wrapText="1"/>
    </xf>
    <xf numFmtId="164" fontId="5" fillId="0" borderId="0" xfId="0" applyNumberFormat="1" applyFont="1" applyAlignment="1">
      <alignment horizontal="right" wrapText="1"/>
    </xf>
    <xf numFmtId="164" fontId="5" fillId="0" borderId="4" xfId="0" applyNumberFormat="1" applyFont="1" applyBorder="1" applyAlignment="1">
      <alignment horizontal="right" vertical="center" wrapText="1"/>
    </xf>
    <xf numFmtId="164" fontId="5" fillId="0" borderId="0" xfId="0" applyNumberFormat="1" applyFont="1" applyAlignment="1">
      <alignment horizontal="right" vertical="center" wrapText="1"/>
    </xf>
    <xf numFmtId="164" fontId="4" fillId="0" borderId="4" xfId="0" applyNumberFormat="1" applyFont="1" applyBorder="1" applyAlignment="1">
      <alignment horizontal="right" vertical="center" wrapText="1"/>
    </xf>
    <xf numFmtId="164" fontId="4" fillId="0" borderId="4" xfId="0" applyNumberFormat="1" applyFont="1" applyBorder="1" applyAlignment="1">
      <alignment horizontal="right" wrapText="1"/>
    </xf>
    <xf numFmtId="164" fontId="4" fillId="0" borderId="0" xfId="0" applyNumberFormat="1" applyFont="1" applyAlignment="1">
      <alignment horizontal="right" wrapText="1"/>
    </xf>
    <xf numFmtId="164" fontId="8" fillId="0" borderId="4" xfId="0" applyNumberFormat="1" applyFont="1" applyBorder="1" applyAlignment="1">
      <alignment horizontal="right" vertical="center" wrapText="1"/>
    </xf>
    <xf numFmtId="164" fontId="8" fillId="0" borderId="0" xfId="0" applyNumberFormat="1" applyFont="1" applyAlignment="1">
      <alignment horizontal="left" wrapText="1"/>
    </xf>
    <xf numFmtId="0" fontId="8" fillId="0" borderId="0" xfId="0" applyNumberFormat="1" applyFont="1" applyAlignment="1">
      <alignment horizontal="left" wrapText="1"/>
    </xf>
    <xf numFmtId="0" fontId="9" fillId="0" borderId="0" xfId="0" applyNumberFormat="1" applyFont="1" applyAlignment="1">
      <alignment wrapText="1"/>
    </xf>
    <xf numFmtId="0" fontId="4" fillId="0" borderId="0" xfId="0" applyNumberFormat="1" applyFont="1" applyAlignment="1">
      <alignment horizontal="left" wrapText="1"/>
    </xf>
    <xf numFmtId="0" fontId="4" fillId="0" borderId="7"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49" fontId="5"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0" fillId="0" borderId="0" xfId="0" applyNumberFormat="1" applyFont="1"/>
    <xf numFmtId="0" fontId="11" fillId="0" borderId="0" xfId="0" applyNumberFormat="1" applyFont="1"/>
    <xf numFmtId="0" fontId="2" fillId="2" borderId="0" xfId="0" applyNumberFormat="1" applyFont="1" applyFill="1"/>
    <xf numFmtId="0" fontId="12" fillId="0" borderId="0" xfId="0" applyNumberFormat="1" applyFont="1"/>
    <xf numFmtId="0" fontId="13" fillId="2" borderId="0" xfId="0" applyNumberFormat="1" applyFont="1" applyFill="1"/>
    <xf numFmtId="0" fontId="14" fillId="0" borderId="0" xfId="0" applyNumberFormat="1" applyFont="1"/>
    <xf numFmtId="0" fontId="15" fillId="0" borderId="0" xfId="0" applyNumberFormat="1" applyFont="1"/>
    <xf numFmtId="0" fontId="16" fillId="0" borderId="4" xfId="0" applyNumberFormat="1" applyFont="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17" fillId="2" borderId="4" xfId="0" applyNumberFormat="1" applyFont="1" applyFill="1" applyBorder="1" applyAlignment="1">
      <alignment vertical="center" wrapText="1"/>
    </xf>
    <xf numFmtId="164" fontId="7" fillId="2" borderId="4" xfId="0" applyNumberFormat="1" applyFont="1" applyFill="1" applyBorder="1" applyAlignment="1">
      <alignment horizontal="center" vertical="center" wrapText="1"/>
    </xf>
    <xf numFmtId="0" fontId="15" fillId="0" borderId="4" xfId="0" applyNumberFormat="1" applyFont="1" applyBorder="1" applyAlignment="1">
      <alignment horizontal="left" vertical="center" wrapText="1"/>
    </xf>
    <xf numFmtId="164" fontId="5" fillId="2" borderId="4" xfId="0" applyNumberFormat="1" applyFont="1" applyFill="1" applyBorder="1" applyAlignment="1">
      <alignment horizontal="right" wrapText="1"/>
    </xf>
    <xf numFmtId="164" fontId="4" fillId="2" borderId="4" xfId="0" applyNumberFormat="1" applyFont="1" applyFill="1" applyBorder="1" applyAlignment="1">
      <alignment horizontal="right" wrapText="1"/>
    </xf>
    <xf numFmtId="49" fontId="7" fillId="2" borderId="4" xfId="0" applyNumberFormat="1" applyFont="1" applyFill="1" applyBorder="1" applyAlignment="1">
      <alignment horizontal="left" wrapText="1"/>
    </xf>
    <xf numFmtId="0" fontId="18" fillId="0" borderId="0" xfId="0" applyNumberFormat="1" applyFont="1"/>
    <xf numFmtId="165" fontId="4" fillId="0" borderId="4"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165" fontId="4" fillId="0" borderId="4" xfId="0" applyNumberFormat="1" applyFont="1" applyBorder="1" applyAlignment="1">
      <alignment horizontal="center" vertical="center"/>
    </xf>
    <xf numFmtId="165" fontId="4" fillId="0" borderId="6" xfId="0" applyNumberFormat="1" applyFont="1" applyBorder="1" applyAlignment="1">
      <alignment horizontal="center" vertical="center"/>
    </xf>
    <xf numFmtId="164" fontId="4" fillId="0" borderId="4" xfId="0" applyNumberFormat="1" applyFont="1" applyBorder="1" applyAlignment="1">
      <alignment horizontal="left" wrapText="1"/>
    </xf>
    <xf numFmtId="164" fontId="4" fillId="0" borderId="2" xfId="0" applyNumberFormat="1" applyFont="1" applyBorder="1" applyAlignment="1">
      <alignment horizontal="left" wrapText="1"/>
    </xf>
    <xf numFmtId="164" fontId="4" fillId="0" borderId="5" xfId="0" applyNumberFormat="1" applyFont="1" applyBorder="1" applyAlignment="1">
      <alignment horizontal="left" wrapText="1"/>
    </xf>
    <xf numFmtId="0" fontId="5" fillId="0" borderId="4" xfId="0" applyNumberFormat="1" applyFont="1" applyBorder="1" applyAlignment="1">
      <alignment horizontal="left" wrapText="1"/>
    </xf>
    <xf numFmtId="0" fontId="5" fillId="0" borderId="2" xfId="0" applyNumberFormat="1" applyFont="1" applyBorder="1" applyAlignment="1">
      <alignment horizontal="left" wrapText="1"/>
    </xf>
    <xf numFmtId="0" fontId="5" fillId="0" borderId="5" xfId="0" applyNumberFormat="1" applyFont="1" applyBorder="1" applyAlignment="1">
      <alignment horizontal="left" wrapText="1"/>
    </xf>
    <xf numFmtId="164" fontId="8" fillId="0" borderId="4" xfId="0" applyNumberFormat="1" applyFont="1" applyBorder="1" applyAlignment="1">
      <alignment horizontal="left" wrapText="1"/>
    </xf>
    <xf numFmtId="164" fontId="8" fillId="0" borderId="2" xfId="0" applyNumberFormat="1" applyFont="1" applyBorder="1" applyAlignment="1">
      <alignment horizontal="left" wrapText="1"/>
    </xf>
    <xf numFmtId="164" fontId="8" fillId="0" borderId="5" xfId="0" applyNumberFormat="1" applyFont="1" applyBorder="1" applyAlignment="1">
      <alignment horizontal="left" wrapText="1"/>
    </xf>
    <xf numFmtId="0" fontId="4" fillId="0" borderId="4"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5" xfId="0" applyNumberFormat="1" applyFont="1" applyBorder="1" applyAlignment="1">
      <alignment horizontal="left" wrapText="1"/>
    </xf>
    <xf numFmtId="0" fontId="2" fillId="0" borderId="0" xfId="0" applyNumberFormat="1" applyFont="1" applyAlignment="1">
      <alignment horizontal="center" wrapText="1"/>
    </xf>
    <xf numFmtId="0" fontId="4" fillId="0" borderId="1" xfId="0" applyNumberFormat="1" applyFont="1" applyBorder="1" applyAlignment="1">
      <alignment horizontal="left" wrapText="1"/>
    </xf>
    <xf numFmtId="0" fontId="4" fillId="0" borderId="3" xfId="0" applyNumberFormat="1" applyFont="1" applyBorder="1" applyAlignment="1">
      <alignment horizontal="left"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abSelected="1" workbookViewId="0">
      <selection activeCell="A16" sqref="A16:C16"/>
    </sheetView>
  </sheetViews>
  <sheetFormatPr defaultColWidth="9.109375" defaultRowHeight="14.4" x14ac:dyDescent="0.3"/>
  <cols>
    <col min="1" max="1" width="69.33203125" customWidth="1"/>
    <col min="2" max="2" width="18.109375" customWidth="1"/>
    <col min="3" max="3" width="27.109375" customWidth="1"/>
    <col min="4" max="5" width="16.5546875" customWidth="1"/>
    <col min="6" max="6" width="12.5546875" customWidth="1"/>
    <col min="7" max="7" width="16" bestFit="1" customWidth="1"/>
    <col min="9" max="9" width="10.109375" bestFit="1" customWidth="1"/>
  </cols>
  <sheetData>
    <row r="1" spans="1:9" ht="15.6" x14ac:dyDescent="0.3">
      <c r="A1" s="63" t="s">
        <v>0</v>
      </c>
      <c r="B1" s="63"/>
      <c r="C1" s="63"/>
      <c r="D1" s="63"/>
      <c r="E1" s="1"/>
      <c r="F1" s="2" t="s">
        <v>1</v>
      </c>
      <c r="G1" s="2" t="str">
        <f>TEXT(F1, "[$-FC19]ММ")</f>
        <v>09</v>
      </c>
      <c r="H1" s="2" t="str">
        <f>TEXT(F1, "[$-FC19]ДД.ММ.ГГГ \г")</f>
        <v>01.09.2023 г</v>
      </c>
      <c r="I1" s="2" t="str">
        <f>TEXT(F1, "[$-FC19]ГГГГ")</f>
        <v>2023</v>
      </c>
    </row>
    <row r="2" spans="1:9" ht="15.6" x14ac:dyDescent="0.3">
      <c r="A2" s="63" t="s">
        <v>2</v>
      </c>
      <c r="B2" s="63"/>
      <c r="C2" s="63"/>
      <c r="D2" s="63"/>
      <c r="E2" s="1"/>
      <c r="F2" s="2" t="s">
        <v>3</v>
      </c>
      <c r="G2" s="2" t="str">
        <f>TEXT(F2, "[$-FC19]ДД ММММ ГГГ \г")</f>
        <v>30 сентября 2023 г</v>
      </c>
      <c r="H2" s="2" t="str">
        <f>TEXT(F2, "[$-FC19]ДД.ММ.ГГГ \г")</f>
        <v>30.09.2023 г</v>
      </c>
      <c r="I2" s="3"/>
    </row>
    <row r="3" spans="1:9" x14ac:dyDescent="0.3">
      <c r="A3" s="4"/>
      <c r="B3" s="5"/>
      <c r="C3" s="5"/>
      <c r="D3" s="6"/>
      <c r="E3" s="6"/>
      <c r="F3" s="2">
        <f>EndDate+1</f>
        <v>45201</v>
      </c>
      <c r="G3" s="2" t="str">
        <f>TEXT(F3, "[$-FC19]ДД ММММ ГГГ \г")</f>
        <v>02 октября 2023 г</v>
      </c>
      <c r="H3" s="2" t="str">
        <f>TEXT(F3, "[$-FC19]ДД.ММ.ГГГ \г")</f>
        <v>02.10.2023 г</v>
      </c>
      <c r="I3" s="2"/>
    </row>
    <row r="4" spans="1:9" x14ac:dyDescent="0.3">
      <c r="A4" s="7"/>
      <c r="B4" s="8"/>
      <c r="C4" s="8"/>
      <c r="D4" s="9" t="s">
        <v>4</v>
      </c>
      <c r="E4" s="9"/>
      <c r="F4" s="2"/>
      <c r="G4" s="2"/>
      <c r="H4" s="2"/>
      <c r="I4" s="2"/>
    </row>
    <row r="5" spans="1:9" x14ac:dyDescent="0.3">
      <c r="A5" s="64" t="str">
        <f>CONCATENATE("Остаток средств на ", H1, "ода")</f>
        <v>Остаток средств на 01.09.2023 года</v>
      </c>
      <c r="B5" s="61"/>
      <c r="C5" s="65"/>
      <c r="D5" s="10">
        <v>8139969.7000000002</v>
      </c>
      <c r="E5" s="11"/>
      <c r="F5" s="3"/>
      <c r="G5" s="2"/>
      <c r="H5" s="2"/>
      <c r="I5" s="2"/>
    </row>
    <row r="6" spans="1:9" x14ac:dyDescent="0.3">
      <c r="A6" s="54" t="s">
        <v>5</v>
      </c>
      <c r="B6" s="55"/>
      <c r="C6" s="56"/>
      <c r="D6" s="12">
        <f>D75-D7</f>
        <v>3380257.0143399993</v>
      </c>
      <c r="E6" s="13"/>
      <c r="F6" s="2" t="str">
        <f>IF(G1="01", "январь", IF(G1="02", "февраль", IF(G1="03", "март", IF(G1="04", "апрель", IF(G1="05", "май", IF(G1="06", "июнь", IF(G1="07", "июль", IF(G1="08", "август", IF(G1="09", "сентябрь", IF(G1="08", "август", IF(G1="09", "сентябрь", IF(G1="10", "октябрь", IF(G1="11", "ноябрь", "декабрь")))))))))))))</f>
        <v>сентябрь</v>
      </c>
      <c r="G6" s="2"/>
      <c r="H6" s="2"/>
      <c r="I6" s="2"/>
    </row>
    <row r="7" spans="1:9" x14ac:dyDescent="0.3">
      <c r="A7" s="54" t="s">
        <v>6</v>
      </c>
      <c r="B7" s="55"/>
      <c r="C7" s="56"/>
      <c r="D7" s="14">
        <v>5094393.3</v>
      </c>
      <c r="E7" s="15"/>
      <c r="F7" s="2"/>
      <c r="G7" s="2"/>
      <c r="H7" s="2"/>
      <c r="I7" s="2"/>
    </row>
    <row r="8" spans="1:9" x14ac:dyDescent="0.3">
      <c r="A8" s="54" t="s">
        <v>7</v>
      </c>
      <c r="B8" s="55"/>
      <c r="C8" s="56"/>
      <c r="D8" s="14">
        <f>SUM(D9:D74)</f>
        <v>1747564.1999999997</v>
      </c>
      <c r="E8" s="15"/>
      <c r="F8" s="2" t="s">
        <v>8</v>
      </c>
    </row>
    <row r="9" spans="1:9" ht="34.799999999999997" customHeight="1" x14ac:dyDescent="0.3">
      <c r="A9" s="54" t="s">
        <v>9</v>
      </c>
      <c r="B9" s="55"/>
      <c r="C9" s="56"/>
      <c r="D9" s="14">
        <v>60125.3</v>
      </c>
      <c r="E9" s="15"/>
      <c r="F9" s="2"/>
    </row>
    <row r="10" spans="1:9" ht="34.799999999999997" customHeight="1" x14ac:dyDescent="0.3">
      <c r="A10" s="54" t="s">
        <v>10</v>
      </c>
      <c r="B10" s="55"/>
      <c r="C10" s="56"/>
      <c r="D10" s="14">
        <v>36810</v>
      </c>
      <c r="E10" s="15"/>
      <c r="F10" s="2"/>
    </row>
    <row r="11" spans="1:9" ht="34.799999999999997" customHeight="1" x14ac:dyDescent="0.3">
      <c r="A11" s="54" t="s">
        <v>11</v>
      </c>
      <c r="B11" s="55"/>
      <c r="C11" s="56"/>
      <c r="D11" s="14">
        <v>92871.1</v>
      </c>
      <c r="E11" s="15"/>
      <c r="F11" s="2"/>
    </row>
    <row r="12" spans="1:9" ht="34.799999999999997" customHeight="1" x14ac:dyDescent="0.3">
      <c r="A12" s="54" t="s">
        <v>12</v>
      </c>
      <c r="B12" s="55"/>
      <c r="C12" s="56"/>
      <c r="D12" s="14">
        <v>25512.1</v>
      </c>
      <c r="E12" s="15"/>
      <c r="F12" s="2"/>
    </row>
    <row r="13" spans="1:9" ht="49.8" customHeight="1" x14ac:dyDescent="0.3">
      <c r="A13" s="54" t="s">
        <v>13</v>
      </c>
      <c r="B13" s="55"/>
      <c r="C13" s="56"/>
      <c r="D13" s="14">
        <v>11732.3</v>
      </c>
      <c r="E13" s="15"/>
      <c r="F13" s="2"/>
    </row>
    <row r="14" spans="1:9" ht="34.799999999999997" customHeight="1" x14ac:dyDescent="0.3">
      <c r="A14" s="54" t="s">
        <v>14</v>
      </c>
      <c r="B14" s="55"/>
      <c r="C14" s="56"/>
      <c r="D14" s="14">
        <v>32803</v>
      </c>
      <c r="E14" s="15"/>
      <c r="F14" s="2"/>
    </row>
    <row r="15" spans="1:9" ht="47.4" customHeight="1" x14ac:dyDescent="0.3">
      <c r="A15" s="54" t="s">
        <v>15</v>
      </c>
      <c r="B15" s="55"/>
      <c r="C15" s="56"/>
      <c r="D15" s="14">
        <v>758.1</v>
      </c>
      <c r="E15" s="15"/>
      <c r="F15" s="2"/>
    </row>
    <row r="16" spans="1:9" ht="49.8" customHeight="1" x14ac:dyDescent="0.3">
      <c r="A16" s="54" t="s">
        <v>16</v>
      </c>
      <c r="B16" s="55"/>
      <c r="C16" s="56"/>
      <c r="D16" s="14">
        <v>10106.299999999999</v>
      </c>
      <c r="E16" s="15"/>
      <c r="F16" s="2"/>
    </row>
    <row r="17" spans="1:6" ht="43.8" customHeight="1" x14ac:dyDescent="0.3">
      <c r="A17" s="54" t="s">
        <v>17</v>
      </c>
      <c r="B17" s="55"/>
      <c r="C17" s="56"/>
      <c r="D17" s="14">
        <v>1791.9</v>
      </c>
      <c r="E17" s="15"/>
      <c r="F17" s="2"/>
    </row>
    <row r="18" spans="1:6" ht="45.6" customHeight="1" x14ac:dyDescent="0.3">
      <c r="A18" s="54" t="s">
        <v>18</v>
      </c>
      <c r="B18" s="55"/>
      <c r="C18" s="56"/>
      <c r="D18" s="14">
        <v>7600</v>
      </c>
      <c r="E18" s="15"/>
      <c r="F18" s="2"/>
    </row>
    <row r="19" spans="1:6" ht="34.799999999999997" customHeight="1" x14ac:dyDescent="0.3">
      <c r="A19" s="54" t="s">
        <v>19</v>
      </c>
      <c r="B19" s="55"/>
      <c r="C19" s="56"/>
      <c r="D19" s="14">
        <v>6830.4</v>
      </c>
      <c r="E19" s="15"/>
      <c r="F19" s="2"/>
    </row>
    <row r="20" spans="1:6" ht="46.8" customHeight="1" x14ac:dyDescent="0.3">
      <c r="A20" s="54" t="s">
        <v>20</v>
      </c>
      <c r="B20" s="55"/>
      <c r="C20" s="56"/>
      <c r="D20" s="14">
        <v>1524.1</v>
      </c>
      <c r="E20" s="15"/>
      <c r="F20" s="2"/>
    </row>
    <row r="21" spans="1:6" ht="46.2" customHeight="1" x14ac:dyDescent="0.3">
      <c r="A21" s="54" t="s">
        <v>21</v>
      </c>
      <c r="B21" s="55"/>
      <c r="C21" s="56"/>
      <c r="D21" s="14">
        <v>627.4</v>
      </c>
      <c r="E21" s="15"/>
      <c r="F21" s="2"/>
    </row>
    <row r="22" spans="1:6" ht="24" customHeight="1" x14ac:dyDescent="0.3">
      <c r="A22" s="54" t="s">
        <v>22</v>
      </c>
      <c r="B22" s="55"/>
      <c r="C22" s="56"/>
      <c r="D22" s="14">
        <v>118.5</v>
      </c>
      <c r="E22" s="15"/>
      <c r="F22" s="2"/>
    </row>
    <row r="23" spans="1:6" ht="34.799999999999997" customHeight="1" x14ac:dyDescent="0.3">
      <c r="A23" s="54" t="s">
        <v>23</v>
      </c>
      <c r="B23" s="55"/>
      <c r="C23" s="56"/>
      <c r="D23" s="14">
        <v>207</v>
      </c>
      <c r="E23" s="15"/>
      <c r="F23" s="2"/>
    </row>
    <row r="24" spans="1:6" ht="34.799999999999997" customHeight="1" x14ac:dyDescent="0.3">
      <c r="A24" s="54" t="s">
        <v>24</v>
      </c>
      <c r="B24" s="55"/>
      <c r="C24" s="56"/>
      <c r="D24" s="14">
        <v>1139.0999999999999</v>
      </c>
      <c r="E24" s="15"/>
      <c r="F24" s="2"/>
    </row>
    <row r="25" spans="1:6" ht="34.799999999999997" customHeight="1" x14ac:dyDescent="0.3">
      <c r="A25" s="54" t="s">
        <v>25</v>
      </c>
      <c r="B25" s="55"/>
      <c r="C25" s="56"/>
      <c r="D25" s="14">
        <v>6498.6</v>
      </c>
      <c r="E25" s="15"/>
      <c r="F25" s="2"/>
    </row>
    <row r="26" spans="1:6" ht="34.799999999999997" customHeight="1" x14ac:dyDescent="0.3">
      <c r="A26" s="54" t="s">
        <v>26</v>
      </c>
      <c r="B26" s="55"/>
      <c r="C26" s="56"/>
      <c r="D26" s="14">
        <v>332.9</v>
      </c>
      <c r="E26" s="15"/>
      <c r="F26" s="2"/>
    </row>
    <row r="27" spans="1:6" ht="49.2" customHeight="1" x14ac:dyDescent="0.3">
      <c r="A27" s="54" t="s">
        <v>27</v>
      </c>
      <c r="B27" s="55"/>
      <c r="C27" s="56"/>
      <c r="D27" s="14">
        <v>7600</v>
      </c>
      <c r="E27" s="15"/>
      <c r="F27" s="2"/>
    </row>
    <row r="28" spans="1:6" ht="49.8" customHeight="1" x14ac:dyDescent="0.3">
      <c r="A28" s="54" t="s">
        <v>28</v>
      </c>
      <c r="B28" s="55"/>
      <c r="C28" s="56"/>
      <c r="D28" s="14">
        <v>92.3</v>
      </c>
      <c r="E28" s="15"/>
      <c r="F28" s="2"/>
    </row>
    <row r="29" spans="1:6" ht="34.799999999999997" customHeight="1" x14ac:dyDescent="0.3">
      <c r="A29" s="54" t="s">
        <v>29</v>
      </c>
      <c r="B29" s="55"/>
      <c r="C29" s="56"/>
      <c r="D29" s="14">
        <v>21609.8</v>
      </c>
      <c r="E29" s="15"/>
      <c r="F29" s="2"/>
    </row>
    <row r="30" spans="1:6" ht="34.799999999999997" customHeight="1" x14ac:dyDescent="0.3">
      <c r="A30" s="54" t="s">
        <v>30</v>
      </c>
      <c r="B30" s="55"/>
      <c r="C30" s="56"/>
      <c r="D30" s="14">
        <v>13754.9</v>
      </c>
      <c r="E30" s="15"/>
      <c r="F30" s="2"/>
    </row>
    <row r="31" spans="1:6" ht="34.799999999999997" customHeight="1" x14ac:dyDescent="0.3">
      <c r="A31" s="54" t="s">
        <v>31</v>
      </c>
      <c r="B31" s="55"/>
      <c r="C31" s="56"/>
      <c r="D31" s="14">
        <v>3022.7</v>
      </c>
      <c r="E31" s="15"/>
      <c r="F31" s="2"/>
    </row>
    <row r="32" spans="1:6" ht="34.799999999999997" customHeight="1" x14ac:dyDescent="0.3">
      <c r="A32" s="54" t="s">
        <v>32</v>
      </c>
      <c r="B32" s="55"/>
      <c r="C32" s="56"/>
      <c r="D32" s="14">
        <v>10869.2</v>
      </c>
      <c r="E32" s="15"/>
      <c r="F32" s="2"/>
    </row>
    <row r="33" spans="1:6" ht="42.6" customHeight="1" x14ac:dyDescent="0.3">
      <c r="A33" s="54" t="s">
        <v>33</v>
      </c>
      <c r="B33" s="55"/>
      <c r="C33" s="56"/>
      <c r="D33" s="14">
        <v>591.79999999999995</v>
      </c>
      <c r="E33" s="15"/>
      <c r="F33" s="2"/>
    </row>
    <row r="34" spans="1:6" ht="34.799999999999997" customHeight="1" x14ac:dyDescent="0.3">
      <c r="A34" s="54" t="s">
        <v>34</v>
      </c>
      <c r="B34" s="55"/>
      <c r="C34" s="56"/>
      <c r="D34" s="14">
        <v>6037.6</v>
      </c>
      <c r="E34" s="15"/>
      <c r="F34" s="2"/>
    </row>
    <row r="35" spans="1:6" ht="51" customHeight="1" x14ac:dyDescent="0.3">
      <c r="A35" s="54" t="s">
        <v>35</v>
      </c>
      <c r="B35" s="55"/>
      <c r="C35" s="56"/>
      <c r="D35" s="14">
        <v>276.60000000000002</v>
      </c>
      <c r="E35" s="15"/>
      <c r="F35" s="2"/>
    </row>
    <row r="36" spans="1:6" ht="34.799999999999997" customHeight="1" x14ac:dyDescent="0.3">
      <c r="A36" s="54" t="s">
        <v>36</v>
      </c>
      <c r="B36" s="55"/>
      <c r="C36" s="56"/>
      <c r="D36" s="14">
        <v>5686.1</v>
      </c>
      <c r="E36" s="15"/>
      <c r="F36" s="2"/>
    </row>
    <row r="37" spans="1:6" ht="34.799999999999997" customHeight="1" x14ac:dyDescent="0.3">
      <c r="A37" s="54" t="s">
        <v>37</v>
      </c>
      <c r="B37" s="55"/>
      <c r="C37" s="56"/>
      <c r="D37" s="14">
        <v>340.3</v>
      </c>
      <c r="E37" s="15"/>
      <c r="F37" s="2"/>
    </row>
    <row r="38" spans="1:6" ht="34.799999999999997" customHeight="1" x14ac:dyDescent="0.3">
      <c r="A38" s="54" t="s">
        <v>38</v>
      </c>
      <c r="B38" s="55"/>
      <c r="C38" s="56"/>
      <c r="D38" s="14">
        <v>6710.5</v>
      </c>
      <c r="E38" s="15"/>
      <c r="F38" s="2"/>
    </row>
    <row r="39" spans="1:6" ht="34.799999999999997" customHeight="1" x14ac:dyDescent="0.3">
      <c r="A39" s="54" t="s">
        <v>39</v>
      </c>
      <c r="B39" s="55"/>
      <c r="C39" s="56"/>
      <c r="D39" s="14">
        <v>166.5</v>
      </c>
      <c r="E39" s="15"/>
      <c r="F39" s="2"/>
    </row>
    <row r="40" spans="1:6" ht="34.799999999999997" customHeight="1" x14ac:dyDescent="0.3">
      <c r="A40" s="54" t="s">
        <v>40</v>
      </c>
      <c r="B40" s="55"/>
      <c r="C40" s="56"/>
      <c r="D40" s="14">
        <v>6650</v>
      </c>
      <c r="E40" s="15"/>
      <c r="F40" s="2"/>
    </row>
    <row r="41" spans="1:6" ht="34.799999999999997" customHeight="1" x14ac:dyDescent="0.3">
      <c r="A41" s="54" t="s">
        <v>41</v>
      </c>
      <c r="B41" s="55"/>
      <c r="C41" s="56"/>
      <c r="D41" s="14">
        <v>1649</v>
      </c>
      <c r="E41" s="15"/>
      <c r="F41" s="2"/>
    </row>
    <row r="42" spans="1:6" ht="21" customHeight="1" x14ac:dyDescent="0.3">
      <c r="A42" s="54" t="s">
        <v>42</v>
      </c>
      <c r="B42" s="55"/>
      <c r="C42" s="56"/>
      <c r="D42" s="14">
        <v>10924.6</v>
      </c>
      <c r="E42" s="15"/>
      <c r="F42" s="2"/>
    </row>
    <row r="43" spans="1:6" ht="34.799999999999997" customHeight="1" x14ac:dyDescent="0.3">
      <c r="A43" s="54" t="s">
        <v>43</v>
      </c>
      <c r="B43" s="55"/>
      <c r="C43" s="56"/>
      <c r="D43" s="14">
        <v>1651.1</v>
      </c>
      <c r="E43" s="15"/>
      <c r="F43" s="2"/>
    </row>
    <row r="44" spans="1:6" ht="18" customHeight="1" x14ac:dyDescent="0.3">
      <c r="A44" s="54" t="s">
        <v>44</v>
      </c>
      <c r="B44" s="55"/>
      <c r="C44" s="56"/>
      <c r="D44" s="14">
        <v>11159.5</v>
      </c>
      <c r="E44" s="15"/>
      <c r="F44" s="2"/>
    </row>
    <row r="45" spans="1:6" ht="34.799999999999997" customHeight="1" x14ac:dyDescent="0.3">
      <c r="A45" s="54" t="s">
        <v>45</v>
      </c>
      <c r="B45" s="55"/>
      <c r="C45" s="56"/>
      <c r="D45" s="14">
        <v>495</v>
      </c>
      <c r="E45" s="15"/>
      <c r="F45" s="2"/>
    </row>
    <row r="46" spans="1:6" ht="34.799999999999997" customHeight="1" x14ac:dyDescent="0.3">
      <c r="A46" s="54" t="s">
        <v>46</v>
      </c>
      <c r="B46" s="55"/>
      <c r="C46" s="56"/>
      <c r="D46" s="14">
        <v>31.9</v>
      </c>
      <c r="E46" s="15"/>
      <c r="F46" s="2"/>
    </row>
    <row r="47" spans="1:6" ht="34.799999999999997" customHeight="1" x14ac:dyDescent="0.3">
      <c r="A47" s="54" t="s">
        <v>47</v>
      </c>
      <c r="B47" s="55"/>
      <c r="C47" s="56"/>
      <c r="D47" s="14">
        <v>35173</v>
      </c>
      <c r="E47" s="15"/>
      <c r="F47" s="2"/>
    </row>
    <row r="48" spans="1:6" ht="34.799999999999997" customHeight="1" x14ac:dyDescent="0.3">
      <c r="A48" s="54" t="s">
        <v>48</v>
      </c>
      <c r="B48" s="55"/>
      <c r="C48" s="56"/>
      <c r="D48" s="14">
        <v>54750</v>
      </c>
      <c r="E48" s="15"/>
      <c r="F48" s="2"/>
    </row>
    <row r="49" spans="1:6" ht="21.6" customHeight="1" x14ac:dyDescent="0.3">
      <c r="A49" s="54" t="s">
        <v>49</v>
      </c>
      <c r="B49" s="55"/>
      <c r="C49" s="56"/>
      <c r="D49" s="14">
        <v>415.7</v>
      </c>
      <c r="E49" s="15"/>
      <c r="F49" s="2"/>
    </row>
    <row r="50" spans="1:6" ht="19.2" customHeight="1" x14ac:dyDescent="0.3">
      <c r="A50" s="54" t="s">
        <v>50</v>
      </c>
      <c r="B50" s="55"/>
      <c r="C50" s="56"/>
      <c r="D50" s="14">
        <v>1072.7</v>
      </c>
      <c r="E50" s="15"/>
      <c r="F50" s="2"/>
    </row>
    <row r="51" spans="1:6" ht="34.799999999999997" customHeight="1" x14ac:dyDescent="0.3">
      <c r="A51" s="54" t="s">
        <v>51</v>
      </c>
      <c r="B51" s="55"/>
      <c r="C51" s="56"/>
      <c r="D51" s="14">
        <v>183.3</v>
      </c>
      <c r="E51" s="15"/>
      <c r="F51" s="2"/>
    </row>
    <row r="52" spans="1:6" ht="34.799999999999997" customHeight="1" x14ac:dyDescent="0.3">
      <c r="A52" s="54" t="s">
        <v>52</v>
      </c>
      <c r="B52" s="55"/>
      <c r="C52" s="56"/>
      <c r="D52" s="14">
        <v>12176.5</v>
      </c>
      <c r="E52" s="15"/>
      <c r="F52" s="2"/>
    </row>
    <row r="53" spans="1:6" ht="45" customHeight="1" x14ac:dyDescent="0.3">
      <c r="A53" s="54" t="s">
        <v>53</v>
      </c>
      <c r="B53" s="55"/>
      <c r="C53" s="56"/>
      <c r="D53" s="14">
        <v>16.7</v>
      </c>
      <c r="E53" s="15"/>
      <c r="F53" s="2"/>
    </row>
    <row r="54" spans="1:6" ht="34.799999999999997" customHeight="1" x14ac:dyDescent="0.3">
      <c r="A54" s="54" t="s">
        <v>54</v>
      </c>
      <c r="B54" s="55"/>
      <c r="C54" s="56"/>
      <c r="D54" s="14">
        <v>6013.3</v>
      </c>
      <c r="E54" s="15"/>
      <c r="F54" s="2"/>
    </row>
    <row r="55" spans="1:6" ht="34.799999999999997" customHeight="1" x14ac:dyDescent="0.3">
      <c r="A55" s="54" t="s">
        <v>55</v>
      </c>
      <c r="B55" s="55"/>
      <c r="C55" s="56"/>
      <c r="D55" s="14">
        <v>9884.6</v>
      </c>
      <c r="E55" s="15"/>
      <c r="F55" s="2"/>
    </row>
    <row r="56" spans="1:6" ht="61.2" customHeight="1" x14ac:dyDescent="0.3">
      <c r="A56" s="54" t="s">
        <v>56</v>
      </c>
      <c r="B56" s="55"/>
      <c r="C56" s="56"/>
      <c r="D56" s="14">
        <v>5364.4</v>
      </c>
      <c r="E56" s="15"/>
      <c r="F56" s="2"/>
    </row>
    <row r="57" spans="1:6" ht="21" customHeight="1" x14ac:dyDescent="0.3">
      <c r="A57" s="54" t="s">
        <v>57</v>
      </c>
      <c r="B57" s="55"/>
      <c r="C57" s="56"/>
      <c r="D57" s="14">
        <v>2285.6</v>
      </c>
      <c r="E57" s="15"/>
      <c r="F57" s="2"/>
    </row>
    <row r="58" spans="1:6" ht="34.799999999999997" customHeight="1" x14ac:dyDescent="0.3">
      <c r="A58" s="54" t="s">
        <v>58</v>
      </c>
      <c r="B58" s="55"/>
      <c r="C58" s="56"/>
      <c r="D58" s="14">
        <v>559.9</v>
      </c>
      <c r="E58" s="15"/>
      <c r="F58" s="2"/>
    </row>
    <row r="59" spans="1:6" ht="34.799999999999997" customHeight="1" x14ac:dyDescent="0.3">
      <c r="A59" s="54" t="s">
        <v>59</v>
      </c>
      <c r="B59" s="55"/>
      <c r="C59" s="56"/>
      <c r="D59" s="14">
        <v>656</v>
      </c>
      <c r="E59" s="15"/>
      <c r="F59" s="2"/>
    </row>
    <row r="60" spans="1:6" ht="34.799999999999997" customHeight="1" x14ac:dyDescent="0.3">
      <c r="A60" s="54" t="s">
        <v>60</v>
      </c>
      <c r="B60" s="55"/>
      <c r="C60" s="56"/>
      <c r="D60" s="14">
        <v>382.5</v>
      </c>
      <c r="E60" s="15"/>
      <c r="F60" s="2"/>
    </row>
    <row r="61" spans="1:6" ht="90" customHeight="1" x14ac:dyDescent="0.3">
      <c r="A61" s="54" t="s">
        <v>61</v>
      </c>
      <c r="B61" s="55"/>
      <c r="C61" s="56"/>
      <c r="D61" s="14">
        <v>303.7</v>
      </c>
      <c r="E61" s="15"/>
      <c r="F61" s="2"/>
    </row>
    <row r="62" spans="1:6" ht="49.8" customHeight="1" x14ac:dyDescent="0.3">
      <c r="A62" s="54" t="s">
        <v>62</v>
      </c>
      <c r="B62" s="55"/>
      <c r="C62" s="56"/>
      <c r="D62" s="14">
        <v>-884.8</v>
      </c>
      <c r="E62" s="15"/>
      <c r="F62" s="2"/>
    </row>
    <row r="63" spans="1:6" ht="46.2" customHeight="1" x14ac:dyDescent="0.3">
      <c r="A63" s="54" t="s">
        <v>63</v>
      </c>
      <c r="B63" s="55"/>
      <c r="C63" s="56"/>
      <c r="D63" s="14">
        <v>-0.1</v>
      </c>
      <c r="E63" s="15"/>
      <c r="F63" s="2"/>
    </row>
    <row r="64" spans="1:6" ht="34.799999999999997" customHeight="1" x14ac:dyDescent="0.3">
      <c r="A64" s="54" t="s">
        <v>64</v>
      </c>
      <c r="B64" s="55"/>
      <c r="C64" s="56"/>
      <c r="D64" s="14">
        <v>1410.8</v>
      </c>
      <c r="E64" s="15"/>
      <c r="F64" s="2"/>
    </row>
    <row r="65" spans="1:6" ht="34.799999999999997" customHeight="1" x14ac:dyDescent="0.3">
      <c r="A65" s="54" t="s">
        <v>65</v>
      </c>
      <c r="B65" s="55"/>
      <c r="C65" s="56"/>
      <c r="D65" s="14">
        <v>22556.3</v>
      </c>
      <c r="E65" s="15"/>
      <c r="F65" s="2"/>
    </row>
    <row r="66" spans="1:6" ht="78" customHeight="1" x14ac:dyDescent="0.3">
      <c r="A66" s="54" t="s">
        <v>66</v>
      </c>
      <c r="B66" s="55"/>
      <c r="C66" s="56"/>
      <c r="D66" s="14">
        <v>3469.5</v>
      </c>
      <c r="E66" s="15"/>
      <c r="F66" s="2"/>
    </row>
    <row r="67" spans="1:6" ht="48" customHeight="1" x14ac:dyDescent="0.3">
      <c r="A67" s="54" t="s">
        <v>67</v>
      </c>
      <c r="B67" s="55"/>
      <c r="C67" s="56"/>
      <c r="D67" s="14">
        <v>150000</v>
      </c>
      <c r="E67" s="15"/>
      <c r="F67" s="2"/>
    </row>
    <row r="68" spans="1:6" ht="34.799999999999997" customHeight="1" x14ac:dyDescent="0.3">
      <c r="A68" s="54" t="s">
        <v>68</v>
      </c>
      <c r="B68" s="55"/>
      <c r="C68" s="56"/>
      <c r="D68" s="14">
        <v>1312</v>
      </c>
      <c r="E68" s="15"/>
      <c r="F68" s="2"/>
    </row>
    <row r="69" spans="1:6" ht="34.799999999999997" customHeight="1" x14ac:dyDescent="0.3">
      <c r="A69" s="54" t="s">
        <v>69</v>
      </c>
      <c r="B69" s="55"/>
      <c r="C69" s="56"/>
      <c r="D69" s="14">
        <v>35</v>
      </c>
      <c r="E69" s="15"/>
      <c r="F69" s="2"/>
    </row>
    <row r="70" spans="1:6" ht="43.2" customHeight="1" x14ac:dyDescent="0.3">
      <c r="A70" s="54" t="s">
        <v>70</v>
      </c>
      <c r="B70" s="55"/>
      <c r="C70" s="56"/>
      <c r="D70" s="14">
        <v>162284.6</v>
      </c>
      <c r="E70" s="15"/>
      <c r="F70" s="2"/>
    </row>
    <row r="71" spans="1:6" ht="34.799999999999997" customHeight="1" x14ac:dyDescent="0.3">
      <c r="A71" s="54" t="s">
        <v>71</v>
      </c>
      <c r="B71" s="55"/>
      <c r="C71" s="56"/>
      <c r="D71" s="14">
        <v>620</v>
      </c>
      <c r="E71" s="15"/>
      <c r="F71" s="2"/>
    </row>
    <row r="72" spans="1:6" ht="20.399999999999999" customHeight="1" x14ac:dyDescent="0.3">
      <c r="A72" s="54" t="s">
        <v>72</v>
      </c>
      <c r="B72" s="55"/>
      <c r="C72" s="56"/>
      <c r="D72" s="14">
        <v>863853.7</v>
      </c>
      <c r="E72" s="15"/>
      <c r="F72" s="2"/>
    </row>
    <row r="73" spans="1:6" ht="20.399999999999999" customHeight="1" x14ac:dyDescent="0.3">
      <c r="A73" s="54" t="s">
        <v>73</v>
      </c>
      <c r="B73" s="55"/>
      <c r="C73" s="56"/>
      <c r="D73" s="14">
        <v>7481.4</v>
      </c>
      <c r="E73" s="15"/>
      <c r="F73" s="2"/>
    </row>
    <row r="74" spans="1:6" ht="21.6" customHeight="1" x14ac:dyDescent="0.3">
      <c r="A74" s="54" t="s">
        <v>74</v>
      </c>
      <c r="B74" s="55"/>
      <c r="C74" s="56"/>
      <c r="D74" s="14">
        <v>-519.6</v>
      </c>
      <c r="E74" s="15"/>
      <c r="F74" s="2"/>
    </row>
    <row r="75" spans="1:6" x14ac:dyDescent="0.3">
      <c r="A75" s="60" t="s">
        <v>75</v>
      </c>
      <c r="B75" s="61"/>
      <c r="C75" s="62"/>
      <c r="D75" s="16">
        <f>D77-D5+D76</f>
        <v>8474650.3143399991</v>
      </c>
      <c r="E75" s="15"/>
      <c r="F75" s="2" t="s">
        <v>76</v>
      </c>
    </row>
    <row r="76" spans="1:6" x14ac:dyDescent="0.3">
      <c r="A76" s="60" t="s">
        <v>77</v>
      </c>
      <c r="B76" s="61"/>
      <c r="C76" s="62"/>
      <c r="D76" s="16">
        <f>B120+'Муниципальные районы'!P56</f>
        <v>7936677.7143400004</v>
      </c>
      <c r="E76" s="15"/>
    </row>
    <row r="77" spans="1:6" x14ac:dyDescent="0.3">
      <c r="A77" s="51" t="s">
        <v>78</v>
      </c>
      <c r="B77" s="52"/>
      <c r="C77" s="53"/>
      <c r="D77" s="17">
        <f>D81-D80</f>
        <v>8677942.2999999989</v>
      </c>
      <c r="E77" s="18"/>
    </row>
    <row r="78" spans="1:6" x14ac:dyDescent="0.3">
      <c r="A78" s="57" t="s">
        <v>79</v>
      </c>
      <c r="B78" s="58"/>
      <c r="C78" s="59"/>
      <c r="D78" s="17"/>
      <c r="E78" s="18"/>
    </row>
    <row r="79" spans="1:6" x14ac:dyDescent="0.3">
      <c r="A79" s="57" t="s">
        <v>80</v>
      </c>
      <c r="B79" s="58"/>
      <c r="C79" s="59"/>
      <c r="D79" s="19">
        <v>27047</v>
      </c>
      <c r="E79" s="18"/>
    </row>
    <row r="80" spans="1:6" ht="84" customHeight="1" x14ac:dyDescent="0.3">
      <c r="A80" s="57" t="s">
        <v>81</v>
      </c>
      <c r="B80" s="58"/>
      <c r="C80" s="59"/>
      <c r="D80" s="19">
        <v>-183821.2</v>
      </c>
      <c r="E80" s="18"/>
    </row>
    <row r="81" spans="1:5" x14ac:dyDescent="0.3">
      <c r="A81" s="51" t="s">
        <v>82</v>
      </c>
      <c r="B81" s="52"/>
      <c r="C81" s="53"/>
      <c r="D81" s="17">
        <v>8494121.0999999996</v>
      </c>
      <c r="E81" s="18"/>
    </row>
    <row r="82" spans="1:5" x14ac:dyDescent="0.3">
      <c r="A82" s="20"/>
      <c r="B82" s="21"/>
      <c r="C82" s="21"/>
      <c r="D82" s="18"/>
      <c r="E82" s="18"/>
    </row>
    <row r="83" spans="1:5" x14ac:dyDescent="0.3">
      <c r="A83" s="22" t="s">
        <v>83</v>
      </c>
      <c r="B83" s="23"/>
      <c r="C83" s="23"/>
      <c r="D83" s="7"/>
      <c r="E83" s="7"/>
    </row>
    <row r="84" spans="1:5" x14ac:dyDescent="0.3">
      <c r="A84" s="47" t="s">
        <v>84</v>
      </c>
      <c r="B84" s="49" t="s">
        <v>85</v>
      </c>
      <c r="C84" s="44" t="s">
        <v>86</v>
      </c>
      <c r="D84" s="45"/>
      <c r="E84" s="46"/>
    </row>
    <row r="85" spans="1:5" ht="90" customHeight="1" x14ac:dyDescent="0.3">
      <c r="A85" s="48"/>
      <c r="B85" s="50"/>
      <c r="C85" s="24" t="s">
        <v>87</v>
      </c>
      <c r="D85" s="24" t="s">
        <v>88</v>
      </c>
      <c r="E85" s="25" t="s">
        <v>89</v>
      </c>
    </row>
    <row r="86" spans="1:5" x14ac:dyDescent="0.3">
      <c r="A86" s="26" t="s">
        <v>90</v>
      </c>
      <c r="B86" s="14">
        <v>32415.697550000001</v>
      </c>
      <c r="C86" s="14">
        <v>23719.74526</v>
      </c>
      <c r="D86" s="14">
        <v>3655.6678299999999</v>
      </c>
      <c r="E86" s="14"/>
    </row>
    <row r="87" spans="1:5" x14ac:dyDescent="0.3">
      <c r="A87" s="26" t="s">
        <v>91</v>
      </c>
      <c r="B87" s="14">
        <v>8266.6559199999992</v>
      </c>
      <c r="C87" s="14">
        <v>6253.8901800000003</v>
      </c>
      <c r="D87" s="14">
        <v>1469.7520400000001</v>
      </c>
      <c r="E87" s="14"/>
    </row>
    <row r="88" spans="1:5" x14ac:dyDescent="0.3">
      <c r="A88" s="26" t="s">
        <v>92</v>
      </c>
      <c r="B88" s="14">
        <v>25121.634529999999</v>
      </c>
      <c r="C88" s="14">
        <v>18784.938740000001</v>
      </c>
      <c r="D88" s="14">
        <v>2130.32969</v>
      </c>
      <c r="E88" s="14"/>
    </row>
    <row r="89" spans="1:5" x14ac:dyDescent="0.3">
      <c r="A89" s="26" t="s">
        <v>93</v>
      </c>
      <c r="B89" s="14">
        <v>118170.42211</v>
      </c>
      <c r="C89" s="14">
        <v>38839.904699999999</v>
      </c>
      <c r="D89" s="14">
        <v>8582.9345200000007</v>
      </c>
      <c r="E89" s="14">
        <v>6320.6149999999998</v>
      </c>
    </row>
    <row r="90" spans="1:5" ht="27.6" x14ac:dyDescent="0.3">
      <c r="A90" s="26" t="s">
        <v>94</v>
      </c>
      <c r="B90" s="14">
        <v>71748.892720000003</v>
      </c>
      <c r="C90" s="14">
        <v>5258.8926300000003</v>
      </c>
      <c r="D90" s="14">
        <v>1541.9040500000001</v>
      </c>
      <c r="E90" s="14"/>
    </row>
    <row r="91" spans="1:5" x14ac:dyDescent="0.3">
      <c r="A91" s="26" t="s">
        <v>95</v>
      </c>
      <c r="B91" s="14">
        <v>21748.39878</v>
      </c>
      <c r="C91" s="14">
        <v>7919.7424099999998</v>
      </c>
      <c r="D91" s="14">
        <v>2186.50819</v>
      </c>
      <c r="E91" s="14">
        <v>780</v>
      </c>
    </row>
    <row r="92" spans="1:5" x14ac:dyDescent="0.3">
      <c r="A92" s="26" t="s">
        <v>96</v>
      </c>
      <c r="B92" s="14">
        <v>3109.2659199999998</v>
      </c>
      <c r="C92" s="14">
        <v>2395.0491000000002</v>
      </c>
      <c r="D92" s="14">
        <v>650.53706</v>
      </c>
      <c r="E92" s="14"/>
    </row>
    <row r="93" spans="1:5" ht="27.6" x14ac:dyDescent="0.3">
      <c r="A93" s="26" t="s">
        <v>97</v>
      </c>
      <c r="B93" s="14">
        <v>1786812.52926</v>
      </c>
      <c r="C93" s="14">
        <v>8214.3055399999994</v>
      </c>
      <c r="D93" s="14">
        <v>2779.0082600000001</v>
      </c>
      <c r="E93" s="14"/>
    </row>
    <row r="94" spans="1:5" x14ac:dyDescent="0.3">
      <c r="A94" s="26" t="s">
        <v>98</v>
      </c>
      <c r="B94" s="14">
        <v>124268.0748</v>
      </c>
      <c r="C94" s="14">
        <v>9976.4561799999992</v>
      </c>
      <c r="D94" s="14">
        <v>2399.58419</v>
      </c>
      <c r="E94" s="14"/>
    </row>
    <row r="95" spans="1:5" x14ac:dyDescent="0.3">
      <c r="A95" s="26" t="s">
        <v>99</v>
      </c>
      <c r="B95" s="14">
        <v>328788.81649</v>
      </c>
      <c r="C95" s="14">
        <v>13658.50627</v>
      </c>
      <c r="D95" s="14">
        <v>4829.7179299999998</v>
      </c>
      <c r="E95" s="14">
        <v>1800</v>
      </c>
    </row>
    <row r="96" spans="1:5" x14ac:dyDescent="0.3">
      <c r="A96" s="26" t="s">
        <v>100</v>
      </c>
      <c r="B96" s="14">
        <v>361127.614</v>
      </c>
      <c r="C96" s="14">
        <v>7808.6157599999997</v>
      </c>
      <c r="D96" s="14">
        <v>2325.5688300000002</v>
      </c>
      <c r="E96" s="14">
        <v>8617.1797100000003</v>
      </c>
    </row>
    <row r="97" spans="1:5" x14ac:dyDescent="0.3">
      <c r="A97" s="26" t="s">
        <v>101</v>
      </c>
      <c r="B97" s="14">
        <v>722089.41978</v>
      </c>
      <c r="C97" s="14">
        <v>28009.740020000001</v>
      </c>
      <c r="D97" s="14">
        <v>7759.71432</v>
      </c>
      <c r="E97" s="14">
        <v>300871.83875</v>
      </c>
    </row>
    <row r="98" spans="1:5" ht="27.6" x14ac:dyDescent="0.3">
      <c r="A98" s="26" t="s">
        <v>102</v>
      </c>
      <c r="B98" s="14">
        <v>749850.17816999997</v>
      </c>
      <c r="C98" s="14">
        <v>25203.547350000001</v>
      </c>
      <c r="D98" s="14">
        <v>7877.0753599999998</v>
      </c>
      <c r="E98" s="14">
        <v>467671.78537</v>
      </c>
    </row>
    <row r="99" spans="1:5" x14ac:dyDescent="0.3">
      <c r="A99" s="26" t="s">
        <v>103</v>
      </c>
      <c r="B99" s="14">
        <v>108873.98464</v>
      </c>
      <c r="C99" s="14">
        <v>3397.1546199999998</v>
      </c>
      <c r="D99" s="14">
        <v>692.92651999999998</v>
      </c>
      <c r="E99" s="14"/>
    </row>
    <row r="100" spans="1:5" x14ac:dyDescent="0.3">
      <c r="A100" s="26" t="s">
        <v>104</v>
      </c>
      <c r="B100" s="14">
        <v>137208.02776</v>
      </c>
      <c r="C100" s="14">
        <v>63076.541190000004</v>
      </c>
      <c r="D100" s="14">
        <v>18176.587380000001</v>
      </c>
      <c r="E100" s="14">
        <v>247.53129999999999</v>
      </c>
    </row>
    <row r="101" spans="1:5" x14ac:dyDescent="0.3">
      <c r="A101" s="26" t="s">
        <v>105</v>
      </c>
      <c r="B101" s="14">
        <v>71234.784820000001</v>
      </c>
      <c r="C101" s="14">
        <v>20300.635180000001</v>
      </c>
      <c r="D101" s="14">
        <v>5421.5548200000003</v>
      </c>
      <c r="E101" s="14"/>
    </row>
    <row r="102" spans="1:5" x14ac:dyDescent="0.3">
      <c r="A102" s="26" t="s">
        <v>106</v>
      </c>
      <c r="B102" s="14">
        <v>21349.33095</v>
      </c>
      <c r="C102" s="14">
        <v>4317.4708899999996</v>
      </c>
      <c r="D102" s="14">
        <v>1252.0069900000001</v>
      </c>
      <c r="E102" s="14"/>
    </row>
    <row r="103" spans="1:5" x14ac:dyDescent="0.3">
      <c r="A103" s="26" t="s">
        <v>107</v>
      </c>
      <c r="B103" s="14">
        <v>56101.564899999998</v>
      </c>
      <c r="C103" s="14">
        <v>26244.04465</v>
      </c>
      <c r="D103" s="14">
        <v>5560.95424</v>
      </c>
      <c r="E103" s="14">
        <v>11357.481830000001</v>
      </c>
    </row>
    <row r="104" spans="1:5" x14ac:dyDescent="0.3">
      <c r="A104" s="26" t="s">
        <v>108</v>
      </c>
      <c r="B104" s="14">
        <v>647459.43689999997</v>
      </c>
      <c r="C104" s="14">
        <v>8253.7085599999991</v>
      </c>
      <c r="D104" s="14">
        <v>3163.4440800000002</v>
      </c>
      <c r="E104" s="14"/>
    </row>
    <row r="105" spans="1:5" x14ac:dyDescent="0.3">
      <c r="A105" s="26" t="s">
        <v>109</v>
      </c>
      <c r="B105" s="14">
        <v>26782.63652</v>
      </c>
      <c r="C105" s="14">
        <v>15198.31119</v>
      </c>
      <c r="D105" s="14">
        <v>3657.6173100000001</v>
      </c>
      <c r="E105" s="14"/>
    </row>
    <row r="106" spans="1:5" x14ac:dyDescent="0.3">
      <c r="A106" s="26" t="s">
        <v>110</v>
      </c>
      <c r="B106" s="14">
        <v>3468.8318100000001</v>
      </c>
      <c r="C106" s="14">
        <v>2124.9130500000001</v>
      </c>
      <c r="D106" s="14">
        <v>524.21115999999995</v>
      </c>
      <c r="E106" s="14"/>
    </row>
    <row r="107" spans="1:5" x14ac:dyDescent="0.3">
      <c r="A107" s="26" t="s">
        <v>111</v>
      </c>
      <c r="B107" s="14">
        <v>3367.02882</v>
      </c>
      <c r="C107" s="14">
        <v>2649.0533999999998</v>
      </c>
      <c r="D107" s="14">
        <v>490.80964</v>
      </c>
      <c r="E107" s="14"/>
    </row>
    <row r="108" spans="1:5" x14ac:dyDescent="0.3">
      <c r="A108" s="26" t="s">
        <v>112</v>
      </c>
      <c r="B108" s="14">
        <v>8573.1391199999998</v>
      </c>
      <c r="C108" s="14">
        <v>6931.4970499999999</v>
      </c>
      <c r="D108" s="14">
        <v>1419.6674700000001</v>
      </c>
      <c r="E108" s="14"/>
    </row>
    <row r="109" spans="1:5" x14ac:dyDescent="0.3">
      <c r="A109" s="26" t="s">
        <v>113</v>
      </c>
      <c r="B109" s="14">
        <v>7394.1129600000004</v>
      </c>
      <c r="C109" s="14">
        <v>5749.51512</v>
      </c>
      <c r="D109" s="14">
        <v>1453.96641</v>
      </c>
      <c r="E109" s="14"/>
    </row>
    <row r="110" spans="1:5" x14ac:dyDescent="0.3">
      <c r="A110" s="26" t="s">
        <v>114</v>
      </c>
      <c r="B110" s="14">
        <v>53971.613140000001</v>
      </c>
      <c r="C110" s="14">
        <v>8170.6797299999998</v>
      </c>
      <c r="D110" s="14">
        <v>2419.01919</v>
      </c>
      <c r="E110" s="14"/>
    </row>
    <row r="111" spans="1:5" ht="27.6" x14ac:dyDescent="0.3">
      <c r="A111" s="26" t="s">
        <v>115</v>
      </c>
      <c r="B111" s="14">
        <v>530.51255000000003</v>
      </c>
      <c r="C111" s="14">
        <v>386.87126999999998</v>
      </c>
      <c r="D111" s="14">
        <v>116.83512</v>
      </c>
      <c r="E111" s="14"/>
    </row>
    <row r="112" spans="1:5" x14ac:dyDescent="0.3">
      <c r="A112" s="26" t="s">
        <v>116</v>
      </c>
      <c r="B112" s="14">
        <v>139498.15570999999</v>
      </c>
      <c r="C112" s="14">
        <v>2108.4300499999999</v>
      </c>
      <c r="D112" s="14">
        <v>865.38891000000001</v>
      </c>
      <c r="E112" s="14">
        <v>120.054</v>
      </c>
    </row>
    <row r="113" spans="1:5" x14ac:dyDescent="0.3">
      <c r="A113" s="26" t="s">
        <v>117</v>
      </c>
      <c r="B113" s="14">
        <v>31720.693630000002</v>
      </c>
      <c r="C113" s="14">
        <v>14304.853349999999</v>
      </c>
      <c r="D113" s="14">
        <v>4515.8743299999996</v>
      </c>
      <c r="E113" s="14"/>
    </row>
    <row r="114" spans="1:5" x14ac:dyDescent="0.3">
      <c r="A114" s="26" t="s">
        <v>118</v>
      </c>
      <c r="B114" s="14">
        <v>56609.29939</v>
      </c>
      <c r="C114" s="14">
        <v>3005.1788499999998</v>
      </c>
      <c r="D114" s="14">
        <v>749.03961000000004</v>
      </c>
      <c r="E114" s="14"/>
    </row>
    <row r="115" spans="1:5" x14ac:dyDescent="0.3">
      <c r="A115" s="26" t="s">
        <v>119</v>
      </c>
      <c r="B115" s="14">
        <v>989.21546999999998</v>
      </c>
      <c r="C115" s="14">
        <v>551.78048000000001</v>
      </c>
      <c r="D115" s="14">
        <v>162.52882</v>
      </c>
      <c r="E115" s="14"/>
    </row>
    <row r="116" spans="1:5" ht="27.6" x14ac:dyDescent="0.3">
      <c r="A116" s="26" t="s">
        <v>120</v>
      </c>
      <c r="B116" s="14">
        <v>11234.616180000001</v>
      </c>
      <c r="C116" s="14">
        <v>6932.9049299999997</v>
      </c>
      <c r="D116" s="14">
        <v>2186.6927300000002</v>
      </c>
      <c r="E116" s="14"/>
    </row>
    <row r="117" spans="1:5" ht="27.6" x14ac:dyDescent="0.3">
      <c r="A117" s="26" t="s">
        <v>121</v>
      </c>
      <c r="B117" s="14">
        <v>23943.002509999998</v>
      </c>
      <c r="C117" s="14">
        <v>3040.1241799999998</v>
      </c>
      <c r="D117" s="14">
        <v>771.06332999999995</v>
      </c>
      <c r="E117" s="14">
        <v>185.517</v>
      </c>
    </row>
    <row r="118" spans="1:5" ht="27.6" x14ac:dyDescent="0.3">
      <c r="A118" s="26" t="s">
        <v>122</v>
      </c>
      <c r="B118" s="14">
        <v>19184.190770000001</v>
      </c>
      <c r="C118" s="14">
        <v>4666.2786800000003</v>
      </c>
      <c r="D118" s="14">
        <v>1208.98964</v>
      </c>
      <c r="E118" s="14"/>
    </row>
    <row r="119" spans="1:5" x14ac:dyDescent="0.3">
      <c r="A119" s="26" t="s">
        <v>123</v>
      </c>
      <c r="B119" s="14">
        <v>607.91709000000003</v>
      </c>
      <c r="C119" s="14">
        <v>457.07918000000001</v>
      </c>
      <c r="D119" s="14">
        <v>138.03791000000001</v>
      </c>
      <c r="E119" s="14"/>
    </row>
    <row r="120" spans="1:5" x14ac:dyDescent="0.3">
      <c r="A120" s="27" t="s">
        <v>85</v>
      </c>
      <c r="B120" s="16">
        <v>5783619.6956700003</v>
      </c>
      <c r="C120" s="16">
        <v>397910.35973999999</v>
      </c>
      <c r="D120" s="16">
        <v>103135.51788</v>
      </c>
      <c r="E120" s="16">
        <v>797972.00295999995</v>
      </c>
    </row>
  </sheetData>
  <mergeCells count="82">
    <mergeCell ref="A9:C9"/>
    <mergeCell ref="A8:C8"/>
    <mergeCell ref="A1:D1"/>
    <mergeCell ref="A2:D2"/>
    <mergeCell ref="A7:C7"/>
    <mergeCell ref="A6:C6"/>
    <mergeCell ref="A5:C5"/>
    <mergeCell ref="A14:C14"/>
    <mergeCell ref="A13:C13"/>
    <mergeCell ref="A12:C12"/>
    <mergeCell ref="A11:C11"/>
    <mergeCell ref="A10:C10"/>
    <mergeCell ref="A19:C19"/>
    <mergeCell ref="A18:C18"/>
    <mergeCell ref="A17:C17"/>
    <mergeCell ref="A16:C16"/>
    <mergeCell ref="A15:C15"/>
    <mergeCell ref="A24:C24"/>
    <mergeCell ref="A23:C23"/>
    <mergeCell ref="A22:C22"/>
    <mergeCell ref="A21:C21"/>
    <mergeCell ref="A20:C20"/>
    <mergeCell ref="A29:C29"/>
    <mergeCell ref="A28:C28"/>
    <mergeCell ref="A27:C27"/>
    <mergeCell ref="A26:C26"/>
    <mergeCell ref="A25:C25"/>
    <mergeCell ref="A34:C34"/>
    <mergeCell ref="A33:C33"/>
    <mergeCell ref="A32:C32"/>
    <mergeCell ref="A31:C31"/>
    <mergeCell ref="A30:C30"/>
    <mergeCell ref="A39:C39"/>
    <mergeCell ref="A38:C38"/>
    <mergeCell ref="A37:C37"/>
    <mergeCell ref="A36:C36"/>
    <mergeCell ref="A35:C35"/>
    <mergeCell ref="A44:C44"/>
    <mergeCell ref="A43:C43"/>
    <mergeCell ref="A42:C42"/>
    <mergeCell ref="A41:C41"/>
    <mergeCell ref="A40:C40"/>
    <mergeCell ref="A49:C49"/>
    <mergeCell ref="A48:C48"/>
    <mergeCell ref="A47:C47"/>
    <mergeCell ref="A46:C46"/>
    <mergeCell ref="A45:C45"/>
    <mergeCell ref="A54:C54"/>
    <mergeCell ref="A53:C53"/>
    <mergeCell ref="A52:C52"/>
    <mergeCell ref="A51:C51"/>
    <mergeCell ref="A50:C50"/>
    <mergeCell ref="A58:C58"/>
    <mergeCell ref="A57:C57"/>
    <mergeCell ref="A56:C56"/>
    <mergeCell ref="A55:C55"/>
    <mergeCell ref="A80:C80"/>
    <mergeCell ref="A79:C79"/>
    <mergeCell ref="A78:C78"/>
    <mergeCell ref="A77:C77"/>
    <mergeCell ref="A76:C76"/>
    <mergeCell ref="A75:C75"/>
    <mergeCell ref="A74:C74"/>
    <mergeCell ref="A73:C73"/>
    <mergeCell ref="A72:C72"/>
    <mergeCell ref="A71:C71"/>
    <mergeCell ref="A70:C70"/>
    <mergeCell ref="A69:C69"/>
    <mergeCell ref="C84:E84"/>
    <mergeCell ref="A84:A85"/>
    <mergeCell ref="B84:B85"/>
    <mergeCell ref="A81:C81"/>
    <mergeCell ref="A59:C59"/>
    <mergeCell ref="A64:C64"/>
    <mergeCell ref="A65:C65"/>
    <mergeCell ref="A66:C66"/>
    <mergeCell ref="A67:C67"/>
    <mergeCell ref="A68:C68"/>
    <mergeCell ref="A63:C63"/>
    <mergeCell ref="A62:C62"/>
    <mergeCell ref="A61:C61"/>
    <mergeCell ref="A60:C60"/>
  </mergeCells>
  <pageMargins left="0.70866137742996205" right="0.34" top="0.34" bottom="0.37" header="0.06" footer="0.17"/>
  <pageSetup paperSize="9" scale="61" orientation="portrait" r:id="rId1"/>
  <headerFooter>
    <oddFooter>&amp;C&amp;11&amp;"Calibri,Regular"&amp;P&amp;12&amp;"-,Regular"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workbookViewId="0"/>
  </sheetViews>
  <sheetFormatPr defaultColWidth="9.109375" defaultRowHeight="14.4" x14ac:dyDescent="0.3"/>
  <cols>
    <col min="1" max="1" width="38.33203125" customWidth="1"/>
    <col min="2" max="3" width="13.109375" customWidth="1"/>
    <col min="4" max="4" width="13.5546875" customWidth="1"/>
    <col min="5" max="5" width="13.109375" customWidth="1"/>
    <col min="6" max="6" width="13.44140625" customWidth="1"/>
    <col min="7" max="7" width="16.109375" customWidth="1"/>
    <col min="8" max="8" width="14.109375" customWidth="1"/>
    <col min="9" max="9" width="13.77734375" customWidth="1"/>
    <col min="10" max="10" width="12.88671875" customWidth="1"/>
    <col min="11" max="11" width="11" customWidth="1"/>
    <col min="12" max="12" width="13" customWidth="1"/>
    <col min="13" max="13" width="13.44140625" customWidth="1"/>
    <col min="14" max="14" width="13.33203125" customWidth="1"/>
    <col min="15" max="15" width="13.77734375" customWidth="1"/>
    <col min="16" max="16" width="11.77734375" customWidth="1"/>
  </cols>
  <sheetData>
    <row r="1" spans="1:20" s="28" customFormat="1" ht="15.6" x14ac:dyDescent="0.3">
      <c r="A1" s="29"/>
      <c r="C1" s="30" t="s">
        <v>124</v>
      </c>
    </row>
    <row r="2" spans="1:20" x14ac:dyDescent="0.3">
      <c r="A2" s="31" t="str">
        <f>TEXT(EndData2, "[$-FC19]ДД.ММ.ГГГ")</f>
        <v>00.01.1900</v>
      </c>
      <c r="C2" s="32"/>
      <c r="P2" s="33" t="s">
        <v>125</v>
      </c>
    </row>
    <row r="3" spans="1:20" s="34" customFormat="1" ht="52.8" x14ac:dyDescent="0.25">
      <c r="A3" s="35" t="s">
        <v>126</v>
      </c>
      <c r="B3" s="36" t="s">
        <v>127</v>
      </c>
      <c r="C3" s="37" t="s">
        <v>128</v>
      </c>
      <c r="D3" s="37" t="s">
        <v>129</v>
      </c>
      <c r="E3" s="37" t="s">
        <v>130</v>
      </c>
      <c r="F3" s="37" t="s">
        <v>131</v>
      </c>
      <c r="G3" s="37" t="s">
        <v>132</v>
      </c>
      <c r="H3" s="37" t="s">
        <v>133</v>
      </c>
      <c r="I3" s="37" t="s">
        <v>134</v>
      </c>
      <c r="J3" s="37" t="s">
        <v>135</v>
      </c>
      <c r="K3" s="37" t="s">
        <v>136</v>
      </c>
      <c r="L3" s="37" t="s">
        <v>137</v>
      </c>
      <c r="M3" s="37" t="s">
        <v>138</v>
      </c>
      <c r="N3" s="37" t="s">
        <v>139</v>
      </c>
      <c r="O3" s="37" t="s">
        <v>140</v>
      </c>
      <c r="P3" s="38" t="s">
        <v>141</v>
      </c>
    </row>
    <row r="4" spans="1:20" ht="41.4" x14ac:dyDescent="0.3">
      <c r="A4" s="39" t="s">
        <v>142</v>
      </c>
      <c r="B4" s="40"/>
      <c r="C4" s="40">
        <v>16529.16</v>
      </c>
      <c r="D4" s="40">
        <v>19180</v>
      </c>
      <c r="E4" s="40"/>
      <c r="F4" s="40">
        <v>509.4</v>
      </c>
      <c r="G4" s="40">
        <v>10609.3334</v>
      </c>
      <c r="H4" s="40">
        <v>2126.5500000000002</v>
      </c>
      <c r="I4" s="40">
        <v>5992</v>
      </c>
      <c r="J4" s="40">
        <v>11998.58</v>
      </c>
      <c r="K4" s="40">
        <v>5548</v>
      </c>
      <c r="L4" s="40">
        <v>25660.832999999999</v>
      </c>
      <c r="M4" s="40">
        <v>874.25</v>
      </c>
      <c r="N4" s="40">
        <v>9900</v>
      </c>
      <c r="O4" s="40">
        <v>6452.4</v>
      </c>
      <c r="P4" s="41">
        <v>115380.5064</v>
      </c>
      <c r="Q4" s="34"/>
      <c r="R4" s="34"/>
      <c r="S4" s="34"/>
      <c r="T4" s="34"/>
    </row>
    <row r="5" spans="1:20" ht="41.4" x14ac:dyDescent="0.3">
      <c r="A5" s="39" t="s">
        <v>143</v>
      </c>
      <c r="B5" s="40">
        <v>198232.08803000001</v>
      </c>
      <c r="C5" s="40">
        <v>54854.63</v>
      </c>
      <c r="D5" s="40">
        <v>1277.29061</v>
      </c>
      <c r="E5" s="40">
        <v>239.69399999999999</v>
      </c>
      <c r="F5" s="40">
        <v>4446.0200000000004</v>
      </c>
      <c r="G5" s="40">
        <v>26377.006669999999</v>
      </c>
      <c r="H5" s="40">
        <v>87.210499999999996</v>
      </c>
      <c r="I5" s="40">
        <v>500</v>
      </c>
      <c r="J5" s="40">
        <v>4321.6244800000004</v>
      </c>
      <c r="K5" s="40">
        <v>4625</v>
      </c>
      <c r="L5" s="40"/>
      <c r="M5" s="40">
        <v>1717.134</v>
      </c>
      <c r="N5" s="40">
        <v>4278.2669999999998</v>
      </c>
      <c r="O5" s="40">
        <v>5353.46</v>
      </c>
      <c r="P5" s="41">
        <v>306309.42528999998</v>
      </c>
      <c r="Q5" s="34"/>
      <c r="R5" s="34"/>
      <c r="S5" s="34"/>
      <c r="T5" s="34"/>
    </row>
    <row r="6" spans="1:20" ht="55.2" x14ac:dyDescent="0.3">
      <c r="A6" s="39" t="s">
        <v>144</v>
      </c>
      <c r="B6" s="40">
        <v>55916.292229999999</v>
      </c>
      <c r="C6" s="40">
        <v>44369.431329999999</v>
      </c>
      <c r="D6" s="40">
        <v>22300</v>
      </c>
      <c r="E6" s="40"/>
      <c r="F6" s="40">
        <v>11800.751</v>
      </c>
      <c r="G6" s="40">
        <v>19104.666659999999</v>
      </c>
      <c r="H6" s="40">
        <v>7283.6</v>
      </c>
      <c r="I6" s="40">
        <v>3749</v>
      </c>
      <c r="J6" s="40">
        <v>23583.128000000001</v>
      </c>
      <c r="K6" s="40">
        <v>4896</v>
      </c>
      <c r="L6" s="40">
        <v>15125.165999999999</v>
      </c>
      <c r="M6" s="40">
        <v>12435.166670000001</v>
      </c>
      <c r="N6" s="40">
        <v>5637</v>
      </c>
      <c r="O6" s="40">
        <v>16301.878000000001</v>
      </c>
      <c r="P6" s="41">
        <v>242502.07988999999</v>
      </c>
      <c r="Q6" s="34"/>
      <c r="R6" s="34"/>
      <c r="S6" s="34"/>
      <c r="T6" s="34"/>
    </row>
    <row r="7" spans="1:20" ht="124.2" x14ac:dyDescent="0.3">
      <c r="A7" s="39" t="s">
        <v>145</v>
      </c>
      <c r="B7" s="40">
        <v>35153.373590000003</v>
      </c>
      <c r="C7" s="40">
        <v>15729.699259999999</v>
      </c>
      <c r="D7" s="40">
        <v>2038.9384399999999</v>
      </c>
      <c r="E7" s="40">
        <v>-84.275000000000006</v>
      </c>
      <c r="F7" s="40"/>
      <c r="G7" s="40">
        <v>2262.1119399999998</v>
      </c>
      <c r="H7" s="40">
        <v>599.14</v>
      </c>
      <c r="I7" s="40">
        <v>13804.598040000001</v>
      </c>
      <c r="J7" s="40">
        <v>14969.025019999999</v>
      </c>
      <c r="K7" s="40">
        <v>13204.49662</v>
      </c>
      <c r="L7" s="40">
        <v>3706.0515399999999</v>
      </c>
      <c r="M7" s="40"/>
      <c r="N7" s="40">
        <v>540</v>
      </c>
      <c r="O7" s="40">
        <v>-110.83799999999999</v>
      </c>
      <c r="P7" s="41">
        <v>101812.32145</v>
      </c>
      <c r="Q7" s="34"/>
      <c r="R7" s="34"/>
      <c r="S7" s="34"/>
      <c r="T7" s="34"/>
    </row>
    <row r="8" spans="1:20" ht="55.2" x14ac:dyDescent="0.3">
      <c r="A8" s="39" t="s">
        <v>146</v>
      </c>
      <c r="B8" s="40">
        <v>38992.328509999999</v>
      </c>
      <c r="C8" s="40"/>
      <c r="D8" s="40"/>
      <c r="E8" s="40"/>
      <c r="F8" s="40"/>
      <c r="G8" s="40"/>
      <c r="H8" s="40"/>
      <c r="I8" s="40"/>
      <c r="J8" s="40"/>
      <c r="K8" s="40"/>
      <c r="L8" s="40"/>
      <c r="M8" s="40"/>
      <c r="N8" s="40"/>
      <c r="O8" s="40"/>
      <c r="P8" s="41">
        <v>38992.328509999999</v>
      </c>
      <c r="Q8" s="34"/>
      <c r="R8" s="34"/>
      <c r="S8" s="34"/>
      <c r="T8" s="34"/>
    </row>
    <row r="9" spans="1:20" ht="96.6" x14ac:dyDescent="0.3">
      <c r="A9" s="39" t="s">
        <v>147</v>
      </c>
      <c r="B9" s="40">
        <v>198.726</v>
      </c>
      <c r="C9" s="40"/>
      <c r="D9" s="40"/>
      <c r="E9" s="40"/>
      <c r="F9" s="40"/>
      <c r="G9" s="40">
        <v>35.591670000000001</v>
      </c>
      <c r="H9" s="40">
        <v>22.3</v>
      </c>
      <c r="I9" s="40"/>
      <c r="J9" s="40"/>
      <c r="K9" s="40">
        <v>20.241</v>
      </c>
      <c r="L9" s="40"/>
      <c r="M9" s="40"/>
      <c r="N9" s="40">
        <v>80.3</v>
      </c>
      <c r="O9" s="40"/>
      <c r="P9" s="41">
        <v>357.15866999999997</v>
      </c>
      <c r="Q9" s="34"/>
      <c r="R9" s="34"/>
      <c r="S9" s="34"/>
      <c r="T9" s="34"/>
    </row>
    <row r="10" spans="1:20" ht="82.8" x14ac:dyDescent="0.3">
      <c r="A10" s="39" t="s">
        <v>148</v>
      </c>
      <c r="B10" s="40"/>
      <c r="C10" s="40">
        <v>4505.83</v>
      </c>
      <c r="D10" s="40">
        <v>652.75</v>
      </c>
      <c r="E10" s="40">
        <v>479</v>
      </c>
      <c r="F10" s="40">
        <v>177</v>
      </c>
      <c r="G10" s="40">
        <v>655.41669999999999</v>
      </c>
      <c r="H10" s="40">
        <v>101.45</v>
      </c>
      <c r="I10" s="40"/>
      <c r="J10" s="40"/>
      <c r="K10" s="40"/>
      <c r="L10" s="40">
        <v>267.58332999999999</v>
      </c>
      <c r="M10" s="40">
        <v>254.46666999999999</v>
      </c>
      <c r="N10" s="40"/>
      <c r="O10" s="40">
        <v>172.8</v>
      </c>
      <c r="P10" s="41">
        <v>7266.2966999999999</v>
      </c>
      <c r="Q10" s="34"/>
      <c r="R10" s="34"/>
      <c r="S10" s="34"/>
      <c r="T10" s="34"/>
    </row>
    <row r="11" spans="1:20" ht="82.8" x14ac:dyDescent="0.3">
      <c r="A11" s="39" t="s">
        <v>149</v>
      </c>
      <c r="B11" s="40">
        <v>590.20000000000005</v>
      </c>
      <c r="C11" s="40">
        <v>425.02256</v>
      </c>
      <c r="D11" s="40">
        <v>82</v>
      </c>
      <c r="E11" s="40">
        <v>95</v>
      </c>
      <c r="F11" s="40">
        <v>87.308000000000007</v>
      </c>
      <c r="G11" s="40">
        <v>97.158299999999997</v>
      </c>
      <c r="H11" s="40">
        <v>95</v>
      </c>
      <c r="I11" s="40">
        <v>83</v>
      </c>
      <c r="J11" s="40">
        <v>159.65</v>
      </c>
      <c r="K11" s="40">
        <v>104</v>
      </c>
      <c r="L11" s="40"/>
      <c r="M11" s="40">
        <v>106.764</v>
      </c>
      <c r="N11" s="40"/>
      <c r="O11" s="40">
        <v>81.81</v>
      </c>
      <c r="P11" s="41">
        <v>2006.9128599999999</v>
      </c>
      <c r="Q11" s="34"/>
      <c r="R11" s="34"/>
      <c r="S11" s="34"/>
      <c r="T11" s="34"/>
    </row>
    <row r="12" spans="1:20" ht="82.8" x14ac:dyDescent="0.3">
      <c r="A12" s="39" t="s">
        <v>150</v>
      </c>
      <c r="B12" s="40">
        <v>2050.6</v>
      </c>
      <c r="C12" s="40">
        <v>1211.60664</v>
      </c>
      <c r="D12" s="40">
        <v>271</v>
      </c>
      <c r="E12" s="40">
        <v>215</v>
      </c>
      <c r="F12" s="40">
        <v>80</v>
      </c>
      <c r="G12" s="40">
        <v>260</v>
      </c>
      <c r="H12" s="40">
        <v>105</v>
      </c>
      <c r="I12" s="40">
        <v>45</v>
      </c>
      <c r="J12" s="40">
        <v>500.75</v>
      </c>
      <c r="K12" s="40">
        <v>133</v>
      </c>
      <c r="L12" s="40"/>
      <c r="M12" s="40">
        <v>293.3</v>
      </c>
      <c r="N12" s="40">
        <v>409.1</v>
      </c>
      <c r="O12" s="40">
        <v>265.892</v>
      </c>
      <c r="P12" s="41">
        <v>5840.2486399999998</v>
      </c>
      <c r="Q12" s="34"/>
      <c r="R12" s="34"/>
      <c r="S12" s="34"/>
      <c r="T12" s="34"/>
    </row>
    <row r="13" spans="1:20" ht="124.2" x14ac:dyDescent="0.3">
      <c r="A13" s="39" t="s">
        <v>151</v>
      </c>
      <c r="B13" s="40">
        <v>19846.299060000001</v>
      </c>
      <c r="C13" s="40">
        <v>1633</v>
      </c>
      <c r="D13" s="40"/>
      <c r="E13" s="40"/>
      <c r="F13" s="40"/>
      <c r="G13" s="40"/>
      <c r="H13" s="40"/>
      <c r="I13" s="40"/>
      <c r="J13" s="40">
        <v>141.74799999999999</v>
      </c>
      <c r="K13" s="40"/>
      <c r="L13" s="40"/>
      <c r="M13" s="40"/>
      <c r="N13" s="40"/>
      <c r="O13" s="40"/>
      <c r="P13" s="41">
        <v>21621.047060000001</v>
      </c>
      <c r="Q13" s="34"/>
      <c r="R13" s="34"/>
      <c r="S13" s="34"/>
      <c r="T13" s="34"/>
    </row>
    <row r="14" spans="1:20" ht="110.4" x14ac:dyDescent="0.3">
      <c r="A14" s="39" t="s">
        <v>152</v>
      </c>
      <c r="B14" s="40"/>
      <c r="C14" s="40">
        <v>2000</v>
      </c>
      <c r="D14" s="40"/>
      <c r="E14" s="40"/>
      <c r="F14" s="40"/>
      <c r="G14" s="40"/>
      <c r="H14" s="40"/>
      <c r="I14" s="40"/>
      <c r="J14" s="40"/>
      <c r="K14" s="40"/>
      <c r="L14" s="40"/>
      <c r="M14" s="40"/>
      <c r="N14" s="40"/>
      <c r="O14" s="40"/>
      <c r="P14" s="41">
        <v>2000</v>
      </c>
      <c r="Q14" s="34"/>
      <c r="R14" s="34"/>
      <c r="S14" s="34"/>
      <c r="T14" s="34"/>
    </row>
    <row r="15" spans="1:20" ht="110.4" x14ac:dyDescent="0.3">
      <c r="A15" s="39" t="s">
        <v>153</v>
      </c>
      <c r="B15" s="40">
        <v>477</v>
      </c>
      <c r="C15" s="40">
        <v>389.66070000000002</v>
      </c>
      <c r="D15" s="40"/>
      <c r="E15" s="40"/>
      <c r="F15" s="40"/>
      <c r="G15" s="40">
        <v>85</v>
      </c>
      <c r="H15" s="40"/>
      <c r="I15" s="40"/>
      <c r="J15" s="40">
        <v>42.643000000000001</v>
      </c>
      <c r="K15" s="40"/>
      <c r="L15" s="40"/>
      <c r="M15" s="40"/>
      <c r="N15" s="40"/>
      <c r="O15" s="40"/>
      <c r="P15" s="41">
        <v>994.30370000000005</v>
      </c>
      <c r="Q15" s="34"/>
      <c r="R15" s="34"/>
      <c r="S15" s="34"/>
      <c r="T15" s="34"/>
    </row>
    <row r="16" spans="1:20" ht="358.8" x14ac:dyDescent="0.3">
      <c r="A16" s="39" t="s">
        <v>154</v>
      </c>
      <c r="B16" s="40">
        <v>24381.49</v>
      </c>
      <c r="C16" s="40">
        <v>14137.72818</v>
      </c>
      <c r="D16" s="40">
        <v>3600</v>
      </c>
      <c r="E16" s="40">
        <v>2810.28</v>
      </c>
      <c r="F16" s="40"/>
      <c r="G16" s="40">
        <v>4095.25</v>
      </c>
      <c r="H16" s="40">
        <v>1562.6020000000001</v>
      </c>
      <c r="I16" s="40">
        <v>270</v>
      </c>
      <c r="J16" s="40">
        <v>4086.8960000000002</v>
      </c>
      <c r="K16" s="40">
        <v>1800</v>
      </c>
      <c r="L16" s="40">
        <v>2541.2489999999998</v>
      </c>
      <c r="M16" s="40">
        <v>1600</v>
      </c>
      <c r="N16" s="40">
        <v>600</v>
      </c>
      <c r="O16" s="40">
        <v>1650</v>
      </c>
      <c r="P16" s="41">
        <v>63135.495179999998</v>
      </c>
      <c r="Q16" s="34"/>
      <c r="R16" s="34"/>
      <c r="S16" s="34"/>
      <c r="T16" s="34"/>
    </row>
    <row r="17" spans="1:20" ht="179.4" x14ac:dyDescent="0.3">
      <c r="A17" s="39" t="s">
        <v>155</v>
      </c>
      <c r="B17" s="40">
        <v>190641.18228000001</v>
      </c>
      <c r="C17" s="40">
        <v>133050</v>
      </c>
      <c r="D17" s="40">
        <v>37653.511850000003</v>
      </c>
      <c r="E17" s="40">
        <v>22900</v>
      </c>
      <c r="F17" s="40">
        <v>8380</v>
      </c>
      <c r="G17" s="40">
        <v>11871.575000000001</v>
      </c>
      <c r="H17" s="40">
        <v>15047</v>
      </c>
      <c r="I17" s="40">
        <v>4300</v>
      </c>
      <c r="J17" s="40">
        <v>30000.400000000001</v>
      </c>
      <c r="K17" s="40">
        <v>9201.5422500000004</v>
      </c>
      <c r="L17" s="40">
        <v>30060.97</v>
      </c>
      <c r="M17" s="40">
        <v>24731.544000000002</v>
      </c>
      <c r="N17" s="40">
        <v>22288.899959999999</v>
      </c>
      <c r="O17" s="40">
        <v>17537.771000000001</v>
      </c>
      <c r="P17" s="41">
        <v>557664.39633999998</v>
      </c>
      <c r="Q17" s="34"/>
      <c r="R17" s="34"/>
      <c r="S17" s="34"/>
      <c r="T17" s="34"/>
    </row>
    <row r="18" spans="1:20" ht="110.4" x14ac:dyDescent="0.3">
      <c r="A18" s="39" t="s">
        <v>156</v>
      </c>
      <c r="B18" s="40">
        <v>24265.287850000001</v>
      </c>
      <c r="C18" s="40">
        <v>8650.64</v>
      </c>
      <c r="D18" s="40">
        <v>1250</v>
      </c>
      <c r="E18" s="40">
        <v>1300</v>
      </c>
      <c r="F18" s="40">
        <v>630</v>
      </c>
      <c r="G18" s="40">
        <v>356.9</v>
      </c>
      <c r="H18" s="40">
        <v>1295.26</v>
      </c>
      <c r="I18" s="40">
        <v>85</v>
      </c>
      <c r="J18" s="40">
        <v>3100</v>
      </c>
      <c r="K18" s="40">
        <v>1407.4</v>
      </c>
      <c r="L18" s="40">
        <v>5728.8582399999996</v>
      </c>
      <c r="M18" s="40">
        <v>1359.41</v>
      </c>
      <c r="N18" s="40">
        <v>2705.6</v>
      </c>
      <c r="O18" s="40">
        <v>3270.8240000000001</v>
      </c>
      <c r="P18" s="41">
        <v>55405.180090000002</v>
      </c>
      <c r="Q18" s="34"/>
      <c r="R18" s="34"/>
      <c r="S18" s="34"/>
      <c r="T18" s="34"/>
    </row>
    <row r="19" spans="1:20" ht="151.80000000000001" x14ac:dyDescent="0.3">
      <c r="A19" s="39" t="s">
        <v>157</v>
      </c>
      <c r="B19" s="40">
        <v>11.431839999999999</v>
      </c>
      <c r="C19" s="40">
        <v>11.17116</v>
      </c>
      <c r="D19" s="40"/>
      <c r="E19" s="40"/>
      <c r="F19" s="40"/>
      <c r="G19" s="40"/>
      <c r="H19" s="40"/>
      <c r="I19" s="40"/>
      <c r="J19" s="40">
        <v>3.7250000000000001</v>
      </c>
      <c r="K19" s="40"/>
      <c r="L19" s="40"/>
      <c r="M19" s="40">
        <v>4.008</v>
      </c>
      <c r="N19" s="40"/>
      <c r="O19" s="40"/>
      <c r="P19" s="41">
        <v>30.335999999999999</v>
      </c>
      <c r="Q19" s="34"/>
      <c r="R19" s="34"/>
      <c r="S19" s="34"/>
      <c r="T19" s="34"/>
    </row>
    <row r="20" spans="1:20" ht="138" x14ac:dyDescent="0.3">
      <c r="A20" s="39" t="s">
        <v>158</v>
      </c>
      <c r="B20" s="40">
        <v>6869.2011300000004</v>
      </c>
      <c r="C20" s="40">
        <v>2500</v>
      </c>
      <c r="D20" s="40">
        <v>150</v>
      </c>
      <c r="E20" s="40">
        <v>200</v>
      </c>
      <c r="F20" s="40"/>
      <c r="G20" s="40">
        <v>407.161</v>
      </c>
      <c r="H20" s="40">
        <v>25.3</v>
      </c>
      <c r="I20" s="40">
        <v>24</v>
      </c>
      <c r="J20" s="40">
        <v>686.83612000000005</v>
      </c>
      <c r="K20" s="40">
        <v>150</v>
      </c>
      <c r="L20" s="40">
        <v>460</v>
      </c>
      <c r="M20" s="40"/>
      <c r="N20" s="40">
        <v>200</v>
      </c>
      <c r="O20" s="40">
        <v>367.88537000000002</v>
      </c>
      <c r="P20" s="41">
        <v>12040.383620000001</v>
      </c>
      <c r="Q20" s="34"/>
      <c r="R20" s="34"/>
      <c r="S20" s="34"/>
      <c r="T20" s="34"/>
    </row>
    <row r="21" spans="1:20" ht="138" x14ac:dyDescent="0.3">
      <c r="A21" s="39" t="s">
        <v>159</v>
      </c>
      <c r="B21" s="40">
        <v>138824.6097</v>
      </c>
      <c r="C21" s="40">
        <v>71055.918000000005</v>
      </c>
      <c r="D21" s="40">
        <v>6536.7259999999997</v>
      </c>
      <c r="E21" s="40">
        <v>11561</v>
      </c>
      <c r="F21" s="40">
        <v>2515.25</v>
      </c>
      <c r="G21" s="40">
        <v>6186.4</v>
      </c>
      <c r="H21" s="40">
        <v>3800</v>
      </c>
      <c r="I21" s="40">
        <v>1704</v>
      </c>
      <c r="J21" s="40">
        <v>26856.7</v>
      </c>
      <c r="K21" s="40">
        <v>3700</v>
      </c>
      <c r="L21" s="40">
        <v>6323.232</v>
      </c>
      <c r="M21" s="40">
        <v>5150.96</v>
      </c>
      <c r="N21" s="40">
        <v>8500</v>
      </c>
      <c r="O21" s="40">
        <v>5111.1099999999997</v>
      </c>
      <c r="P21" s="41">
        <v>297825.9057</v>
      </c>
      <c r="Q21" s="34"/>
      <c r="R21" s="34"/>
      <c r="S21" s="34"/>
      <c r="T21" s="34"/>
    </row>
    <row r="22" spans="1:20" ht="82.8" x14ac:dyDescent="0.3">
      <c r="A22" s="39" t="s">
        <v>160</v>
      </c>
      <c r="B22" s="40">
        <v>8648.1779100000003</v>
      </c>
      <c r="C22" s="40">
        <v>1319.25</v>
      </c>
      <c r="D22" s="40">
        <v>344.16699999999997</v>
      </c>
      <c r="E22" s="40">
        <v>479</v>
      </c>
      <c r="F22" s="40">
        <v>258</v>
      </c>
      <c r="G22" s="40">
        <v>400</v>
      </c>
      <c r="H22" s="40">
        <v>77.543549999999996</v>
      </c>
      <c r="I22" s="40">
        <v>60</v>
      </c>
      <c r="J22" s="40"/>
      <c r="K22" s="40">
        <v>176</v>
      </c>
      <c r="L22" s="40"/>
      <c r="M22" s="40">
        <v>100</v>
      </c>
      <c r="N22" s="40">
        <v>640.08199999999999</v>
      </c>
      <c r="O22" s="40">
        <v>1515.6121800000001</v>
      </c>
      <c r="P22" s="41">
        <v>14017.832640000001</v>
      </c>
      <c r="Q22" s="34"/>
      <c r="R22" s="34"/>
      <c r="S22" s="34"/>
      <c r="T22" s="34"/>
    </row>
    <row r="23" spans="1:20" ht="110.4" x14ac:dyDescent="0.3">
      <c r="A23" s="39" t="s">
        <v>161</v>
      </c>
      <c r="B23" s="40">
        <v>4424.5706</v>
      </c>
      <c r="C23" s="40">
        <v>1300</v>
      </c>
      <c r="D23" s="40">
        <v>230</v>
      </c>
      <c r="E23" s="40">
        <v>134.19999999999999</v>
      </c>
      <c r="F23" s="40">
        <v>50</v>
      </c>
      <c r="G23" s="40">
        <v>29.587</v>
      </c>
      <c r="H23" s="40">
        <v>104.5</v>
      </c>
      <c r="I23" s="40">
        <v>23</v>
      </c>
      <c r="J23" s="40">
        <v>383.91</v>
      </c>
      <c r="K23" s="40">
        <v>65.438999999999993</v>
      </c>
      <c r="L23" s="40">
        <v>139.01499999999999</v>
      </c>
      <c r="M23" s="40">
        <v>148.9</v>
      </c>
      <c r="N23" s="40">
        <v>100</v>
      </c>
      <c r="O23" s="40">
        <v>103.50700000000001</v>
      </c>
      <c r="P23" s="41">
        <v>7236.6286</v>
      </c>
      <c r="Q23" s="34"/>
      <c r="R23" s="34"/>
      <c r="S23" s="34"/>
      <c r="T23" s="34"/>
    </row>
    <row r="24" spans="1:20" ht="82.8" x14ac:dyDescent="0.3">
      <c r="A24" s="39" t="s">
        <v>162</v>
      </c>
      <c r="B24" s="40">
        <v>385.48119000000003</v>
      </c>
      <c r="C24" s="40">
        <v>292.15026999999998</v>
      </c>
      <c r="D24" s="40">
        <v>200</v>
      </c>
      <c r="E24" s="40">
        <v>300</v>
      </c>
      <c r="F24" s="40">
        <v>90.522999999999996</v>
      </c>
      <c r="G24" s="40">
        <v>330</v>
      </c>
      <c r="H24" s="40">
        <v>96</v>
      </c>
      <c r="I24" s="40">
        <v>45</v>
      </c>
      <c r="J24" s="40">
        <v>362.25</v>
      </c>
      <c r="K24" s="40">
        <v>83</v>
      </c>
      <c r="L24" s="40">
        <v>25</v>
      </c>
      <c r="M24" s="40">
        <v>76.06</v>
      </c>
      <c r="N24" s="40">
        <v>40</v>
      </c>
      <c r="O24" s="40">
        <v>1.5</v>
      </c>
      <c r="P24" s="41">
        <v>2326.9644600000001</v>
      </c>
      <c r="Q24" s="34"/>
      <c r="R24" s="34"/>
      <c r="S24" s="34"/>
      <c r="T24" s="34"/>
    </row>
    <row r="25" spans="1:20" ht="55.2" x14ac:dyDescent="0.3">
      <c r="A25" s="39" t="s">
        <v>163</v>
      </c>
      <c r="B25" s="40">
        <v>817.72681</v>
      </c>
      <c r="C25" s="40">
        <v>2279.3961899999999</v>
      </c>
      <c r="D25" s="40">
        <v>1312.7117900000001</v>
      </c>
      <c r="E25" s="40"/>
      <c r="F25" s="40"/>
      <c r="G25" s="40">
        <v>359.58332999999999</v>
      </c>
      <c r="H25" s="40">
        <v>68.215000000000003</v>
      </c>
      <c r="I25" s="40"/>
      <c r="J25" s="40">
        <v>181.03869</v>
      </c>
      <c r="K25" s="40"/>
      <c r="L25" s="40">
        <v>89.48948</v>
      </c>
      <c r="M25" s="40"/>
      <c r="N25" s="40"/>
      <c r="O25" s="40"/>
      <c r="P25" s="41">
        <v>5108.16129</v>
      </c>
      <c r="Q25" s="34"/>
      <c r="R25" s="34"/>
      <c r="S25" s="34"/>
      <c r="T25" s="34"/>
    </row>
    <row r="26" spans="1:20" ht="96.6" x14ac:dyDescent="0.3">
      <c r="A26" s="39" t="s">
        <v>164</v>
      </c>
      <c r="B26" s="40">
        <v>50607.414859999997</v>
      </c>
      <c r="C26" s="40"/>
      <c r="D26" s="40"/>
      <c r="E26" s="40">
        <v>1558.4872800000001</v>
      </c>
      <c r="F26" s="40"/>
      <c r="G26" s="40"/>
      <c r="H26" s="40"/>
      <c r="I26" s="40"/>
      <c r="J26" s="40"/>
      <c r="K26" s="40"/>
      <c r="L26" s="40"/>
      <c r="M26" s="40"/>
      <c r="N26" s="40"/>
      <c r="O26" s="40"/>
      <c r="P26" s="41">
        <v>52165.902139999998</v>
      </c>
      <c r="Q26" s="34"/>
      <c r="R26" s="34"/>
      <c r="S26" s="34"/>
      <c r="T26" s="34"/>
    </row>
    <row r="27" spans="1:20" ht="138" x14ac:dyDescent="0.3">
      <c r="A27" s="39" t="s">
        <v>165</v>
      </c>
      <c r="B27" s="40">
        <v>351.6</v>
      </c>
      <c r="C27" s="40">
        <v>166.583</v>
      </c>
      <c r="D27" s="40">
        <v>90</v>
      </c>
      <c r="E27" s="40"/>
      <c r="F27" s="40"/>
      <c r="G27" s="40"/>
      <c r="H27" s="40"/>
      <c r="I27" s="40"/>
      <c r="J27" s="40">
        <v>121</v>
      </c>
      <c r="K27" s="40"/>
      <c r="L27" s="40"/>
      <c r="M27" s="40"/>
      <c r="N27" s="40"/>
      <c r="O27" s="40"/>
      <c r="P27" s="41">
        <v>729.18299999999999</v>
      </c>
      <c r="Q27" s="34"/>
      <c r="R27" s="34"/>
      <c r="S27" s="34"/>
      <c r="T27" s="34"/>
    </row>
    <row r="28" spans="1:20" ht="96.6" x14ac:dyDescent="0.3">
      <c r="A28" s="39" t="s">
        <v>166</v>
      </c>
      <c r="B28" s="40">
        <v>3841.835</v>
      </c>
      <c r="C28" s="40"/>
      <c r="D28" s="40">
        <v>150</v>
      </c>
      <c r="E28" s="40">
        <v>10</v>
      </c>
      <c r="F28" s="40"/>
      <c r="G28" s="40">
        <v>100</v>
      </c>
      <c r="H28" s="40">
        <v>90</v>
      </c>
      <c r="I28" s="40"/>
      <c r="J28" s="40">
        <v>188.875</v>
      </c>
      <c r="K28" s="40"/>
      <c r="L28" s="40"/>
      <c r="M28" s="40"/>
      <c r="N28" s="40">
        <v>106.5</v>
      </c>
      <c r="O28" s="40">
        <v>158</v>
      </c>
      <c r="P28" s="41">
        <v>4645.21</v>
      </c>
      <c r="Q28" s="34"/>
      <c r="R28" s="34"/>
      <c r="S28" s="34"/>
      <c r="T28" s="34"/>
    </row>
    <row r="29" spans="1:20" ht="262.2" x14ac:dyDescent="0.3">
      <c r="A29" s="39" t="s">
        <v>167</v>
      </c>
      <c r="B29" s="40"/>
      <c r="C29" s="40">
        <v>562.25351999999998</v>
      </c>
      <c r="D29" s="40"/>
      <c r="E29" s="40"/>
      <c r="F29" s="40"/>
      <c r="G29" s="40"/>
      <c r="H29" s="40"/>
      <c r="I29" s="40"/>
      <c r="J29" s="40"/>
      <c r="K29" s="40"/>
      <c r="L29" s="40"/>
      <c r="M29" s="40"/>
      <c r="N29" s="40"/>
      <c r="O29" s="40"/>
      <c r="P29" s="41">
        <v>562.25351999999998</v>
      </c>
      <c r="Q29" s="34"/>
      <c r="R29" s="34"/>
      <c r="S29" s="34"/>
      <c r="T29" s="34"/>
    </row>
    <row r="30" spans="1:20" ht="69" x14ac:dyDescent="0.3">
      <c r="A30" s="39" t="s">
        <v>168</v>
      </c>
      <c r="B30" s="40"/>
      <c r="C30" s="40">
        <v>16465.794239999999</v>
      </c>
      <c r="D30" s="40"/>
      <c r="E30" s="40"/>
      <c r="F30" s="40"/>
      <c r="G30" s="40"/>
      <c r="H30" s="40"/>
      <c r="I30" s="40"/>
      <c r="J30" s="40"/>
      <c r="K30" s="40"/>
      <c r="L30" s="40"/>
      <c r="M30" s="40"/>
      <c r="N30" s="40"/>
      <c r="O30" s="40"/>
      <c r="P30" s="41">
        <v>16465.794239999999</v>
      </c>
      <c r="Q30" s="34"/>
      <c r="R30" s="34"/>
      <c r="S30" s="34"/>
      <c r="T30" s="34"/>
    </row>
    <row r="31" spans="1:20" ht="55.2" x14ac:dyDescent="0.3">
      <c r="A31" s="39" t="s">
        <v>169</v>
      </c>
      <c r="B31" s="40"/>
      <c r="C31" s="40"/>
      <c r="D31" s="40"/>
      <c r="E31" s="40"/>
      <c r="F31" s="40"/>
      <c r="G31" s="40"/>
      <c r="H31" s="40"/>
      <c r="I31" s="40"/>
      <c r="J31" s="40">
        <v>36810</v>
      </c>
      <c r="K31" s="40"/>
      <c r="L31" s="40"/>
      <c r="M31" s="40"/>
      <c r="N31" s="40"/>
      <c r="O31" s="40"/>
      <c r="P31" s="41">
        <v>36810</v>
      </c>
      <c r="Q31" s="34"/>
      <c r="R31" s="34"/>
      <c r="S31" s="34"/>
      <c r="T31" s="34"/>
    </row>
    <row r="32" spans="1:20" ht="82.8" x14ac:dyDescent="0.3">
      <c r="A32" s="39" t="s">
        <v>170</v>
      </c>
      <c r="B32" s="40">
        <v>1402.3561999999999</v>
      </c>
      <c r="C32" s="40">
        <v>8806.0426800000005</v>
      </c>
      <c r="D32" s="40"/>
      <c r="E32" s="40"/>
      <c r="F32" s="40"/>
      <c r="G32" s="40"/>
      <c r="H32" s="40"/>
      <c r="I32" s="40"/>
      <c r="J32" s="40"/>
      <c r="K32" s="40"/>
      <c r="L32" s="40"/>
      <c r="M32" s="40"/>
      <c r="N32" s="40"/>
      <c r="O32" s="40"/>
      <c r="P32" s="41">
        <v>10208.398880000001</v>
      </c>
      <c r="Q32" s="34"/>
      <c r="R32" s="34"/>
      <c r="S32" s="34"/>
      <c r="T32" s="34"/>
    </row>
    <row r="33" spans="1:20" ht="55.2" x14ac:dyDescent="0.3">
      <c r="A33" s="39" t="s">
        <v>171</v>
      </c>
      <c r="B33" s="40"/>
      <c r="C33" s="40"/>
      <c r="D33" s="40"/>
      <c r="E33" s="40"/>
      <c r="F33" s="40"/>
      <c r="G33" s="40"/>
      <c r="H33" s="40"/>
      <c r="I33" s="40"/>
      <c r="J33" s="40"/>
      <c r="K33" s="40">
        <v>29.605920000000001</v>
      </c>
      <c r="L33" s="40">
        <v>8.0303900000000006</v>
      </c>
      <c r="M33" s="40"/>
      <c r="N33" s="40">
        <v>145.65</v>
      </c>
      <c r="O33" s="40"/>
      <c r="P33" s="41">
        <v>183.28630999999999</v>
      </c>
      <c r="Q33" s="34"/>
      <c r="R33" s="34"/>
      <c r="S33" s="34"/>
      <c r="T33" s="34"/>
    </row>
    <row r="34" spans="1:20" ht="110.4" x14ac:dyDescent="0.3">
      <c r="A34" s="39" t="s">
        <v>172</v>
      </c>
      <c r="B34" s="40"/>
      <c r="C34" s="40"/>
      <c r="D34" s="40"/>
      <c r="E34" s="40"/>
      <c r="F34" s="40"/>
      <c r="G34" s="40"/>
      <c r="H34" s="40"/>
      <c r="I34" s="40"/>
      <c r="J34" s="40"/>
      <c r="K34" s="40"/>
      <c r="L34" s="40"/>
      <c r="M34" s="40"/>
      <c r="N34" s="40"/>
      <c r="O34" s="40">
        <v>1539.46388</v>
      </c>
      <c r="P34" s="41">
        <v>1539.46388</v>
      </c>
      <c r="Q34" s="34"/>
      <c r="R34" s="34"/>
      <c r="S34" s="34"/>
      <c r="T34" s="34"/>
    </row>
    <row r="35" spans="1:20" ht="82.8" x14ac:dyDescent="0.3">
      <c r="A35" s="39" t="s">
        <v>173</v>
      </c>
      <c r="B35" s="40"/>
      <c r="C35" s="40">
        <v>614.89472000000001</v>
      </c>
      <c r="D35" s="40"/>
      <c r="E35" s="40"/>
      <c r="F35" s="40"/>
      <c r="G35" s="40"/>
      <c r="H35" s="40"/>
      <c r="I35" s="40"/>
      <c r="J35" s="40">
        <v>8.5</v>
      </c>
      <c r="K35" s="40">
        <v>10.327769999999999</v>
      </c>
      <c r="L35" s="40"/>
      <c r="M35" s="40"/>
      <c r="N35" s="40"/>
      <c r="O35" s="40"/>
      <c r="P35" s="41">
        <v>633.72248999999999</v>
      </c>
      <c r="Q35" s="34"/>
      <c r="R35" s="34"/>
      <c r="S35" s="34"/>
      <c r="T35" s="34"/>
    </row>
    <row r="36" spans="1:20" ht="41.4" x14ac:dyDescent="0.3">
      <c r="A36" s="39" t="s">
        <v>174</v>
      </c>
      <c r="B36" s="40"/>
      <c r="C36" s="40"/>
      <c r="D36" s="40"/>
      <c r="E36" s="40"/>
      <c r="F36" s="40"/>
      <c r="G36" s="40"/>
      <c r="H36" s="40"/>
      <c r="I36" s="40">
        <v>1150.5613000000001</v>
      </c>
      <c r="J36" s="40"/>
      <c r="K36" s="40"/>
      <c r="L36" s="40"/>
      <c r="M36" s="40"/>
      <c r="N36" s="40"/>
      <c r="O36" s="40"/>
      <c r="P36" s="41">
        <v>1150.5613000000001</v>
      </c>
      <c r="Q36" s="34"/>
      <c r="R36" s="34"/>
      <c r="S36" s="34"/>
      <c r="T36" s="34"/>
    </row>
    <row r="37" spans="1:20" ht="41.4" x14ac:dyDescent="0.3">
      <c r="A37" s="39" t="s">
        <v>175</v>
      </c>
      <c r="B37" s="40"/>
      <c r="C37" s="40"/>
      <c r="D37" s="40"/>
      <c r="E37" s="40"/>
      <c r="F37" s="40"/>
      <c r="G37" s="40"/>
      <c r="H37" s="40"/>
      <c r="I37" s="40"/>
      <c r="J37" s="40"/>
      <c r="K37" s="40">
        <v>208.41722999999999</v>
      </c>
      <c r="L37" s="40"/>
      <c r="M37" s="40"/>
      <c r="N37" s="40"/>
      <c r="O37" s="40"/>
      <c r="P37" s="41">
        <v>208.41722999999999</v>
      </c>
      <c r="Q37" s="34"/>
      <c r="R37" s="34"/>
      <c r="S37" s="34"/>
      <c r="T37" s="34"/>
    </row>
    <row r="38" spans="1:20" ht="138" x14ac:dyDescent="0.3">
      <c r="A38" s="39" t="s">
        <v>176</v>
      </c>
      <c r="B38" s="40">
        <v>13086.73459</v>
      </c>
      <c r="C38" s="40">
        <v>368.86351000000002</v>
      </c>
      <c r="D38" s="40">
        <v>1245</v>
      </c>
      <c r="E38" s="40">
        <v>156.37980999999999</v>
      </c>
      <c r="F38" s="40">
        <v>273.22672999999998</v>
      </c>
      <c r="G38" s="40">
        <v>630.4</v>
      </c>
      <c r="H38" s="40">
        <v>492.48</v>
      </c>
      <c r="I38" s="40">
        <v>215</v>
      </c>
      <c r="J38" s="40">
        <v>481.00504000000001</v>
      </c>
      <c r="K38" s="40">
        <v>187.8023</v>
      </c>
      <c r="L38" s="40">
        <v>621.58783000000005</v>
      </c>
      <c r="M38" s="40">
        <v>151.69900000000001</v>
      </c>
      <c r="N38" s="40">
        <v>900.00000999999997</v>
      </c>
      <c r="O38" s="40">
        <v>547.95263999999997</v>
      </c>
      <c r="P38" s="41">
        <v>19358.131460000001</v>
      </c>
      <c r="Q38" s="34"/>
      <c r="R38" s="34"/>
      <c r="S38" s="34"/>
      <c r="T38" s="34"/>
    </row>
    <row r="39" spans="1:20" ht="27.6" x14ac:dyDescent="0.3">
      <c r="A39" s="39" t="s">
        <v>177</v>
      </c>
      <c r="B39" s="40">
        <v>22330.931850000001</v>
      </c>
      <c r="C39" s="40"/>
      <c r="D39" s="40"/>
      <c r="E39" s="40"/>
      <c r="F39" s="40"/>
      <c r="G39" s="40"/>
      <c r="H39" s="40"/>
      <c r="I39" s="40"/>
      <c r="J39" s="40"/>
      <c r="K39" s="40"/>
      <c r="L39" s="40"/>
      <c r="M39" s="40"/>
      <c r="N39" s="40"/>
      <c r="O39" s="40"/>
      <c r="P39" s="41">
        <v>22330.931850000001</v>
      </c>
      <c r="Q39" s="34"/>
      <c r="R39" s="34"/>
      <c r="S39" s="34"/>
      <c r="T39" s="34"/>
    </row>
    <row r="40" spans="1:20" ht="27.6" x14ac:dyDescent="0.3">
      <c r="A40" s="39" t="s">
        <v>178</v>
      </c>
      <c r="B40" s="40"/>
      <c r="C40" s="40"/>
      <c r="D40" s="40"/>
      <c r="E40" s="40"/>
      <c r="F40" s="40"/>
      <c r="G40" s="40"/>
      <c r="H40" s="40"/>
      <c r="I40" s="40"/>
      <c r="J40" s="40">
        <v>35</v>
      </c>
      <c r="K40" s="40"/>
      <c r="L40" s="40"/>
      <c r="M40" s="40"/>
      <c r="N40" s="40"/>
      <c r="O40" s="40"/>
      <c r="P40" s="41">
        <v>35</v>
      </c>
      <c r="Q40" s="34"/>
      <c r="R40" s="34"/>
      <c r="S40" s="34"/>
      <c r="T40" s="34"/>
    </row>
    <row r="41" spans="1:20" ht="96.6" x14ac:dyDescent="0.3">
      <c r="A41" s="39" t="s">
        <v>179</v>
      </c>
      <c r="B41" s="40">
        <v>23130.799999999999</v>
      </c>
      <c r="C41" s="40"/>
      <c r="D41" s="40"/>
      <c r="E41" s="40"/>
      <c r="F41" s="40"/>
      <c r="G41" s="40"/>
      <c r="H41" s="40"/>
      <c r="I41" s="40"/>
      <c r="J41" s="40"/>
      <c r="K41" s="40"/>
      <c r="L41" s="40"/>
      <c r="M41" s="40"/>
      <c r="N41" s="40"/>
      <c r="O41" s="40"/>
      <c r="P41" s="41">
        <v>23130.799999999999</v>
      </c>
      <c r="Q41" s="34"/>
      <c r="R41" s="34"/>
      <c r="S41" s="34"/>
      <c r="T41" s="34"/>
    </row>
    <row r="42" spans="1:20" ht="27.6" x14ac:dyDescent="0.3">
      <c r="A42" s="39" t="s">
        <v>180</v>
      </c>
      <c r="B42" s="40"/>
      <c r="C42" s="40"/>
      <c r="D42" s="40"/>
      <c r="E42" s="40">
        <v>1779.0781500000001</v>
      </c>
      <c r="F42" s="40"/>
      <c r="G42" s="40"/>
      <c r="H42" s="40"/>
      <c r="I42" s="40"/>
      <c r="J42" s="40"/>
      <c r="K42" s="40"/>
      <c r="L42" s="40"/>
      <c r="M42" s="40"/>
      <c r="N42" s="40"/>
      <c r="O42" s="40"/>
      <c r="P42" s="41">
        <v>1779.0781500000001</v>
      </c>
      <c r="Q42" s="34"/>
      <c r="R42" s="34"/>
      <c r="S42" s="34"/>
      <c r="T42" s="34"/>
    </row>
    <row r="43" spans="1:20" ht="82.8" x14ac:dyDescent="0.3">
      <c r="A43" s="39" t="s">
        <v>181</v>
      </c>
      <c r="B43" s="40">
        <v>9967.7431199999992</v>
      </c>
      <c r="C43" s="40"/>
      <c r="D43" s="40"/>
      <c r="E43" s="40"/>
      <c r="F43" s="40"/>
      <c r="G43" s="40"/>
      <c r="H43" s="40"/>
      <c r="I43" s="40"/>
      <c r="J43" s="40"/>
      <c r="K43" s="40"/>
      <c r="L43" s="40"/>
      <c r="M43" s="40"/>
      <c r="N43" s="40"/>
      <c r="O43" s="40"/>
      <c r="P43" s="41">
        <v>9967.7431199999992</v>
      </c>
      <c r="Q43" s="34"/>
      <c r="R43" s="34"/>
      <c r="S43" s="34"/>
      <c r="T43" s="34"/>
    </row>
    <row r="44" spans="1:20" ht="41.4" x14ac:dyDescent="0.3">
      <c r="A44" s="39" t="s">
        <v>182</v>
      </c>
      <c r="B44" s="40">
        <v>120</v>
      </c>
      <c r="C44" s="40"/>
      <c r="D44" s="40"/>
      <c r="E44" s="40"/>
      <c r="F44" s="40"/>
      <c r="G44" s="40"/>
      <c r="H44" s="40"/>
      <c r="I44" s="40"/>
      <c r="J44" s="40"/>
      <c r="K44" s="40"/>
      <c r="L44" s="40"/>
      <c r="M44" s="40"/>
      <c r="N44" s="40"/>
      <c r="O44" s="40"/>
      <c r="P44" s="41">
        <v>120</v>
      </c>
      <c r="Q44" s="34"/>
      <c r="R44" s="34"/>
      <c r="S44" s="34"/>
      <c r="T44" s="34"/>
    </row>
    <row r="45" spans="1:20" ht="55.2" x14ac:dyDescent="0.3">
      <c r="A45" s="39" t="s">
        <v>183</v>
      </c>
      <c r="B45" s="40"/>
      <c r="C45" s="40"/>
      <c r="D45" s="40"/>
      <c r="E45" s="40"/>
      <c r="F45" s="40"/>
      <c r="G45" s="40"/>
      <c r="H45" s="40"/>
      <c r="I45" s="40"/>
      <c r="J45" s="40">
        <v>43833.51</v>
      </c>
      <c r="K45" s="40"/>
      <c r="L45" s="40"/>
      <c r="M45" s="40"/>
      <c r="N45" s="40"/>
      <c r="O45" s="40"/>
      <c r="P45" s="41">
        <v>43833.51</v>
      </c>
      <c r="Q45" s="34"/>
      <c r="R45" s="34"/>
      <c r="S45" s="34"/>
      <c r="T45" s="34"/>
    </row>
    <row r="46" spans="1:20" ht="27.6" x14ac:dyDescent="0.3">
      <c r="A46" s="39" t="s">
        <v>184</v>
      </c>
      <c r="B46" s="40"/>
      <c r="C46" s="40"/>
      <c r="D46" s="40"/>
      <c r="E46" s="40"/>
      <c r="F46" s="40"/>
      <c r="G46" s="40"/>
      <c r="H46" s="40"/>
      <c r="I46" s="40"/>
      <c r="J46" s="40"/>
      <c r="K46" s="40"/>
      <c r="L46" s="40"/>
      <c r="M46" s="40"/>
      <c r="N46" s="40">
        <v>1129.1373699999999</v>
      </c>
      <c r="O46" s="40"/>
      <c r="P46" s="41">
        <v>1129.1373699999999</v>
      </c>
      <c r="Q46" s="34"/>
      <c r="R46" s="34"/>
      <c r="S46" s="34"/>
      <c r="T46" s="34"/>
    </row>
    <row r="47" spans="1:20" ht="55.2" x14ac:dyDescent="0.3">
      <c r="A47" s="39" t="s">
        <v>185</v>
      </c>
      <c r="B47" s="40"/>
      <c r="C47" s="40"/>
      <c r="D47" s="40">
        <v>65.668840000000003</v>
      </c>
      <c r="E47" s="40">
        <v>0.39971000000000001</v>
      </c>
      <c r="F47" s="40">
        <v>14.52792</v>
      </c>
      <c r="G47" s="40">
        <v>4.1146000000000003</v>
      </c>
      <c r="H47" s="40">
        <v>4.5710000000000001E-2</v>
      </c>
      <c r="I47" s="40">
        <v>14.21472</v>
      </c>
      <c r="J47" s="40">
        <v>58.036009999999997</v>
      </c>
      <c r="K47" s="40"/>
      <c r="L47" s="40">
        <v>0.42499999999999999</v>
      </c>
      <c r="M47" s="40">
        <v>20.616040000000002</v>
      </c>
      <c r="N47" s="40">
        <v>22.089079999999999</v>
      </c>
      <c r="O47" s="40"/>
      <c r="P47" s="41">
        <v>200.13763</v>
      </c>
      <c r="Q47" s="34"/>
      <c r="R47" s="34"/>
      <c r="S47" s="34"/>
      <c r="T47" s="34"/>
    </row>
    <row r="48" spans="1:20" ht="138" x14ac:dyDescent="0.3">
      <c r="A48" s="39" t="s">
        <v>186</v>
      </c>
      <c r="B48" s="40">
        <v>18499.648949999999</v>
      </c>
      <c r="C48" s="40"/>
      <c r="D48" s="40"/>
      <c r="E48" s="40"/>
      <c r="F48" s="40"/>
      <c r="G48" s="40"/>
      <c r="H48" s="40"/>
      <c r="I48" s="40"/>
      <c r="J48" s="40"/>
      <c r="K48" s="40"/>
      <c r="L48" s="40"/>
      <c r="M48" s="40"/>
      <c r="N48" s="40"/>
      <c r="O48" s="40"/>
      <c r="P48" s="41">
        <v>18499.648949999999</v>
      </c>
      <c r="Q48" s="34"/>
      <c r="R48" s="34"/>
      <c r="S48" s="34"/>
      <c r="T48" s="34"/>
    </row>
    <row r="49" spans="1:20" ht="110.4" x14ac:dyDescent="0.3">
      <c r="A49" s="39" t="s">
        <v>187</v>
      </c>
      <c r="B49" s="40">
        <v>5819.0080500000004</v>
      </c>
      <c r="C49" s="40"/>
      <c r="D49" s="40"/>
      <c r="E49" s="40"/>
      <c r="F49" s="40"/>
      <c r="G49" s="40"/>
      <c r="H49" s="40"/>
      <c r="I49" s="40"/>
      <c r="J49" s="40"/>
      <c r="K49" s="40"/>
      <c r="L49" s="40"/>
      <c r="M49" s="40"/>
      <c r="N49" s="40"/>
      <c r="O49" s="40"/>
      <c r="P49" s="41">
        <v>5819.0080500000004</v>
      </c>
      <c r="Q49" s="34"/>
      <c r="R49" s="34"/>
      <c r="S49" s="34"/>
      <c r="T49" s="34"/>
    </row>
    <row r="50" spans="1:20" ht="55.2" x14ac:dyDescent="0.3">
      <c r="A50" s="39" t="s">
        <v>188</v>
      </c>
      <c r="B50" s="40"/>
      <c r="C50" s="40"/>
      <c r="D50" s="40">
        <v>247.5</v>
      </c>
      <c r="E50" s="40"/>
      <c r="F50" s="40"/>
      <c r="G50" s="40"/>
      <c r="H50" s="40"/>
      <c r="I50" s="40"/>
      <c r="J50" s="40">
        <v>1016.73</v>
      </c>
      <c r="K50" s="40"/>
      <c r="L50" s="40"/>
      <c r="M50" s="40"/>
      <c r="N50" s="40"/>
      <c r="O50" s="40"/>
      <c r="P50" s="41">
        <v>1264.23</v>
      </c>
      <c r="Q50" s="34"/>
      <c r="R50" s="34"/>
      <c r="S50" s="34"/>
      <c r="T50" s="34"/>
    </row>
    <row r="51" spans="1:20" ht="69" x14ac:dyDescent="0.3">
      <c r="A51" s="39" t="s">
        <v>189</v>
      </c>
      <c r="B51" s="40">
        <v>6750.7350699999997</v>
      </c>
      <c r="C51" s="40">
        <v>3740</v>
      </c>
      <c r="D51" s="40">
        <v>663.04520000000002</v>
      </c>
      <c r="E51" s="40"/>
      <c r="F51" s="40">
        <v>123.7336</v>
      </c>
      <c r="G51" s="40">
        <v>85.102000000000004</v>
      </c>
      <c r="H51" s="40">
        <v>312.8</v>
      </c>
      <c r="I51" s="40">
        <v>85</v>
      </c>
      <c r="J51" s="40">
        <v>511.51528000000002</v>
      </c>
      <c r="K51" s="40">
        <v>298.73500000000001</v>
      </c>
      <c r="L51" s="40">
        <v>34.106999999999999</v>
      </c>
      <c r="M51" s="40">
        <v>241.61600000000001</v>
      </c>
      <c r="N51" s="40">
        <v>200</v>
      </c>
      <c r="O51" s="40"/>
      <c r="P51" s="41">
        <v>13046.389150000001</v>
      </c>
      <c r="Q51" s="34"/>
      <c r="R51" s="34"/>
      <c r="S51" s="34"/>
      <c r="T51" s="34"/>
    </row>
    <row r="52" spans="1:20" ht="41.4" x14ac:dyDescent="0.3">
      <c r="A52" s="39" t="s">
        <v>190</v>
      </c>
      <c r="B52" s="40">
        <v>2249.7824999999998</v>
      </c>
      <c r="C52" s="40">
        <v>1280.104</v>
      </c>
      <c r="D52" s="40">
        <v>115.05200000000001</v>
      </c>
      <c r="E52" s="40">
        <v>201.34100000000001</v>
      </c>
      <c r="F52" s="40">
        <v>57.526000000000003</v>
      </c>
      <c r="G52" s="40">
        <v>580.10400000000004</v>
      </c>
      <c r="H52" s="40">
        <v>57.526000000000003</v>
      </c>
      <c r="I52" s="40"/>
      <c r="J52" s="40">
        <v>695.15599999999995</v>
      </c>
      <c r="K52" s="40">
        <v>28.763000000000002</v>
      </c>
      <c r="L52" s="40">
        <v>168.64599999999999</v>
      </c>
      <c r="M52" s="40">
        <v>28.763000000000002</v>
      </c>
      <c r="N52" s="40">
        <v>493.815</v>
      </c>
      <c r="O52" s="40">
        <v>28.763000000000002</v>
      </c>
      <c r="P52" s="41">
        <v>5985.3415000000005</v>
      </c>
      <c r="Q52" s="34"/>
      <c r="R52" s="34"/>
      <c r="S52" s="34"/>
      <c r="T52" s="34"/>
    </row>
    <row r="53" spans="1:20" ht="55.2" x14ac:dyDescent="0.3">
      <c r="A53" s="39" t="s">
        <v>191</v>
      </c>
      <c r="B53" s="40"/>
      <c r="C53" s="40"/>
      <c r="D53" s="40"/>
      <c r="E53" s="40"/>
      <c r="F53" s="40"/>
      <c r="G53" s="40"/>
      <c r="H53" s="40"/>
      <c r="I53" s="40"/>
      <c r="J53" s="40"/>
      <c r="K53" s="40"/>
      <c r="L53" s="40">
        <v>188.37719999999999</v>
      </c>
      <c r="M53" s="40"/>
      <c r="N53" s="40">
        <v>61.06</v>
      </c>
      <c r="O53" s="40"/>
      <c r="P53" s="41">
        <v>249.43719999999999</v>
      </c>
      <c r="Q53" s="34"/>
      <c r="R53" s="34"/>
      <c r="S53" s="34"/>
      <c r="T53" s="34"/>
    </row>
    <row r="54" spans="1:20" ht="69" x14ac:dyDescent="0.3">
      <c r="A54" s="39" t="s">
        <v>192</v>
      </c>
      <c r="B54" s="40"/>
      <c r="C54" s="40"/>
      <c r="D54" s="40">
        <v>255</v>
      </c>
      <c r="E54" s="40"/>
      <c r="F54" s="40"/>
      <c r="G54" s="40"/>
      <c r="H54" s="40"/>
      <c r="I54" s="40"/>
      <c r="J54" s="40"/>
      <c r="K54" s="40">
        <v>275.63198999999997</v>
      </c>
      <c r="L54" s="40">
        <v>4.375</v>
      </c>
      <c r="M54" s="40"/>
      <c r="N54" s="40"/>
      <c r="O54" s="40">
        <v>286</v>
      </c>
      <c r="P54" s="41">
        <v>821.00698999999997</v>
      </c>
      <c r="Q54" s="34"/>
      <c r="R54" s="34"/>
      <c r="S54" s="34"/>
      <c r="T54" s="34"/>
    </row>
    <row r="55" spans="1:20" ht="207" x14ac:dyDescent="0.3">
      <c r="A55" s="39" t="s">
        <v>193</v>
      </c>
      <c r="B55" s="40"/>
      <c r="C55" s="40"/>
      <c r="D55" s="40"/>
      <c r="E55" s="40"/>
      <c r="F55" s="40"/>
      <c r="G55" s="40"/>
      <c r="H55" s="40"/>
      <c r="I55" s="40"/>
      <c r="J55" s="40"/>
      <c r="K55" s="40"/>
      <c r="L55" s="40"/>
      <c r="M55" s="40"/>
      <c r="N55" s="40">
        <v>312.38117</v>
      </c>
      <c r="O55" s="40"/>
      <c r="P55" s="41">
        <v>312.38117</v>
      </c>
      <c r="Q55" s="34"/>
      <c r="R55" s="34"/>
      <c r="S55" s="34"/>
      <c r="T55" s="34"/>
    </row>
    <row r="56" spans="1:20" x14ac:dyDescent="0.3">
      <c r="A56" s="42" t="s">
        <v>194</v>
      </c>
      <c r="B56" s="41">
        <v>908884.65691999998</v>
      </c>
      <c r="C56" s="41">
        <v>408248.82996</v>
      </c>
      <c r="D56" s="41">
        <v>99910.361730000004</v>
      </c>
      <c r="E56" s="41">
        <v>44334.584949999997</v>
      </c>
      <c r="F56" s="41">
        <v>29493.266250000001</v>
      </c>
      <c r="G56" s="41">
        <v>84922.462270000004</v>
      </c>
      <c r="H56" s="41">
        <v>33449.52276</v>
      </c>
      <c r="I56" s="41">
        <v>32149.374059999998</v>
      </c>
      <c r="J56" s="41">
        <v>205138.23164000001</v>
      </c>
      <c r="K56" s="41">
        <v>46153.40208</v>
      </c>
      <c r="L56" s="41">
        <v>91152.996010000003</v>
      </c>
      <c r="M56" s="41">
        <v>49294.657379999997</v>
      </c>
      <c r="N56" s="41">
        <v>59289.881589999997</v>
      </c>
      <c r="O56" s="41">
        <v>60635.791069999999</v>
      </c>
      <c r="P56" s="41">
        <v>2153058.0186700001</v>
      </c>
      <c r="Q56" s="43"/>
      <c r="R56" s="43"/>
      <c r="S56" s="43"/>
      <c r="T56" s="43"/>
    </row>
  </sheetData>
  <pageMargins left="0.23622047244094491" right="0.23622047244094491" top="0.35433070866141736" bottom="0.31496062992125984" header="7.874015748031496E-2" footer="7.874015748031496E-2"/>
  <pageSetup paperSize="9" scale="60" orientation="landscape" r:id="rId1"/>
  <headerFooter>
    <oddFooter>&amp;C&amp;11&amp;"Calibri,Regular"&amp;P&amp;12&amp;"-,Regular"</oddFooter>
  </headerFooter>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11</vt:i4>
      </vt:variant>
    </vt:vector>
  </HeadingPairs>
  <TitlesOfParts>
    <vt:vector size="13"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Бюджетополучатели!Область_печати</vt:lpstr>
      <vt:lpstr>'Муниципальные районы'!Область_печати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2023-10-24T04:43:41Z</cp:lastPrinted>
  <dcterms:modified xsi:type="dcterms:W3CDTF">2023-10-24T04:43:47Z</dcterms:modified>
</cp:coreProperties>
</file>