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нова\Прогноз на 2024-2026\ОТПРАВКА\"/>
    </mc:Choice>
  </mc:AlternateContent>
  <bookViews>
    <workbookView xWindow="480" yWindow="105" windowWidth="27795" windowHeight="12600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F92" i="1" l="1"/>
  <c r="G92" i="1"/>
  <c r="H92" i="1"/>
  <c r="E92" i="1"/>
  <c r="I85" i="1"/>
  <c r="G85" i="1" l="1"/>
  <c r="H85" i="1"/>
  <c r="I74" i="1" l="1"/>
  <c r="H74" i="1"/>
  <c r="G74" i="1"/>
  <c r="I71" i="1"/>
  <c r="H71" i="1"/>
  <c r="G71" i="1"/>
  <c r="I68" i="1"/>
  <c r="H68" i="1"/>
  <c r="G68" i="1"/>
  <c r="I65" i="1"/>
  <c r="H65" i="1"/>
  <c r="G65" i="1"/>
  <c r="I58" i="1"/>
  <c r="H58" i="1"/>
  <c r="G58" i="1"/>
  <c r="I55" i="1"/>
  <c r="H55" i="1"/>
  <c r="G55" i="1"/>
  <c r="I51" i="1"/>
  <c r="H51" i="1"/>
  <c r="G51" i="1"/>
  <c r="I45" i="1"/>
  <c r="H45" i="1"/>
  <c r="G45" i="1"/>
  <c r="I32" i="1"/>
  <c r="H32" i="1"/>
  <c r="G32" i="1"/>
  <c r="I29" i="1"/>
  <c r="H29" i="1"/>
  <c r="G29" i="1"/>
  <c r="I22" i="1"/>
  <c r="H22" i="1"/>
  <c r="G22" i="1"/>
  <c r="I19" i="1"/>
  <c r="H19" i="1"/>
  <c r="G19" i="1"/>
  <c r="I15" i="1"/>
  <c r="H15" i="1"/>
  <c r="G15" i="1"/>
  <c r="I9" i="1"/>
  <c r="H9" i="1"/>
  <c r="G9" i="1"/>
  <c r="I38" i="1"/>
  <c r="H38" i="1"/>
  <c r="G38" i="1"/>
  <c r="I35" i="1"/>
  <c r="H35" i="1"/>
  <c r="G35" i="1"/>
  <c r="F51" i="1"/>
  <c r="F74" i="1"/>
  <c r="F71" i="1"/>
  <c r="F68" i="1"/>
  <c r="F65" i="1"/>
  <c r="F58" i="1"/>
  <c r="F55" i="1"/>
  <c r="F45" i="1"/>
  <c r="F38" i="1"/>
  <c r="F35" i="1"/>
  <c r="F32" i="1"/>
  <c r="F29" i="1"/>
  <c r="F22" i="1"/>
  <c r="F19" i="1"/>
  <c r="F15" i="1"/>
  <c r="F9" i="1"/>
  <c r="F85" i="1"/>
  <c r="E80" i="1"/>
  <c r="E82" i="1" s="1"/>
  <c r="H44" i="1" l="1"/>
  <c r="H80" i="1" s="1"/>
  <c r="H82" i="1" s="1"/>
  <c r="G44" i="1"/>
  <c r="G80" i="1" s="1"/>
  <c r="G82" i="1" s="1"/>
  <c r="G8" i="1"/>
  <c r="I44" i="1"/>
  <c r="I80" i="1" s="1"/>
  <c r="I82" i="1" s="1"/>
  <c r="H8" i="1"/>
  <c r="I8" i="1"/>
  <c r="F44" i="1"/>
  <c r="F80" i="1" s="1"/>
  <c r="F82" i="1" s="1"/>
  <c r="F8" i="1"/>
</calcChain>
</file>

<file path=xl/sharedStrings.xml><?xml version="1.0" encoding="utf-8"?>
<sst xmlns="http://schemas.openxmlformats.org/spreadsheetml/2006/main" count="171" uniqueCount="127">
  <si>
    <t>№ п/п</t>
  </si>
  <si>
    <t>Код строки</t>
  </si>
  <si>
    <t>Методика расчета данных</t>
  </si>
  <si>
    <t>2022 год
(факт)</t>
  </si>
  <si>
    <t>2023 
(оценка)</t>
  </si>
  <si>
    <t>Прогнозируемый период</t>
  </si>
  <si>
    <t>Коэффициент собираемости,%</t>
  </si>
  <si>
    <t>Транспортный налог с организаций</t>
  </si>
  <si>
    <t>Количество объектов транспортных средств по видам транспортных средств:*</t>
  </si>
  <si>
    <t xml:space="preserve">*1. В I полугодии 2023 года отчет по форме № 5-ТН за 2021 год стр.1300,
2. Во II полугодии 2023 года отчет по форме № 5-ТН за 2022 год стр.1300 </t>
  </si>
  <si>
    <t>Автомобили легковые с мощностью двигателя:</t>
  </si>
  <si>
    <t>отчет по форме 5-ТН,стр.1311</t>
  </si>
  <si>
    <t>до 100 л.с. (до 73,55 кВт) включительно</t>
  </si>
  <si>
    <t>отчет по форме 5-ТН,стр.1312</t>
  </si>
  <si>
    <t>свыше 100 л.с. до 150 л.с. (свыше 73,55 кВт до 110,33 кВт) включительно</t>
  </si>
  <si>
    <t>отчет по форме 5-ТН,стр.1313</t>
  </si>
  <si>
    <t>свыше 150 л.с. до 200 л.с. (свыше 110,33 кВт до 147,1 кВт) включительно</t>
  </si>
  <si>
    <t>отчет по форме 5-ТН,стр.1314</t>
  </si>
  <si>
    <t>свыше 200 л.с. до 250 л.с. (свыше 147,1 кВт до 183,9 кВт) включительно</t>
  </si>
  <si>
    <t>отчет по форме 5-ТН,стр.1315</t>
  </si>
  <si>
    <t>свыше 250 л.с. (свыше 183,9 кВт)</t>
  </si>
  <si>
    <t>отчет по форме 5-ТН,стр.1316</t>
  </si>
  <si>
    <t>Мотоциклы и мотороллеры с мощностью двигателя:</t>
  </si>
  <si>
    <t>отчет по форме 5-ТН,стр.1321</t>
  </si>
  <si>
    <t>до 20 л.с. (до 14,7 кВт) включительно</t>
  </si>
  <si>
    <t>отчет по форме 5-ТН,стр.1322</t>
  </si>
  <si>
    <t>свыше 20 л.с. до 35 л.с. (свыше 14,7 кВт до 25,74 кВт) включительно</t>
  </si>
  <si>
    <t>отчет по форме 5-ТН,стр.1323</t>
  </si>
  <si>
    <t>свыше 35 л.с. (свыше 25,74 кВт)</t>
  </si>
  <si>
    <t>отчет по форме 5-ТН,стр.1324</t>
  </si>
  <si>
    <t>Автобусы с мощностью двигателя:</t>
  </si>
  <si>
    <t>отчет по форме 5-ТН,стр.1325</t>
  </si>
  <si>
    <t>до 200 л.с. (до 147,1 кВт) включительно</t>
  </si>
  <si>
    <t>отчет по форме 5-ТН,стр.1326</t>
  </si>
  <si>
    <t>свыше 200 л.с. (свыше 147,1 кВт)</t>
  </si>
  <si>
    <t>отчет по форме 5-ТН,стр.1327</t>
  </si>
  <si>
    <t>Автомобили грузовые  с мощностью двигателя:</t>
  </si>
  <si>
    <t>отчет по форме 5-ТН,стр.1328</t>
  </si>
  <si>
    <t>отчет по форме 5-ТН,стр.1329</t>
  </si>
  <si>
    <t>отчет по форме 5-ТН,стр.1330</t>
  </si>
  <si>
    <t>отчет по форме 5-ТН,стр.1331</t>
  </si>
  <si>
    <t>отчет по форме 5-ТН,стр.1332</t>
  </si>
  <si>
    <t>отчет по форме 5-ТН,стр.1333</t>
  </si>
  <si>
    <t>Другие самоходные транспортные средства, машины и механизмы на пневматическом и гусеничном ходу</t>
  </si>
  <si>
    <t>отчет по форме 5-ТН,стр.1334</t>
  </si>
  <si>
    <t xml:space="preserve">Снегоходы, мотосани с мощностью двигателя: </t>
  </si>
  <si>
    <t>отчет по форме 5-ТН,стр.1335</t>
  </si>
  <si>
    <t>до 50 л.с. (до 36,77 кВт) включительно</t>
  </si>
  <si>
    <t>отчет по форме 5-ТН,стр.1336</t>
  </si>
  <si>
    <t>свыше 50 л.с. (свыше 36,77 кВт)</t>
  </si>
  <si>
    <t>отчет по форме 5-ТН,стр.1337</t>
  </si>
  <si>
    <t xml:space="preserve">Катера, моторные лодки и другие водные транспортные средства с мощностью двигателя: </t>
  </si>
  <si>
    <t>отчет по форме 5-ТН,стр.1351</t>
  </si>
  <si>
    <t>отчет по форме 5-ТН,стр.1352</t>
  </si>
  <si>
    <t>свыше 100 л.с. (свыше 73,55 кВт)</t>
  </si>
  <si>
    <t>отчет по форме 5-ТН,стр.1353</t>
  </si>
  <si>
    <t xml:space="preserve">Яхты и другие парусно-моторные суда с мощностью двигателя: </t>
  </si>
  <si>
    <t>отчет по форме 5-ТН,стр.1354</t>
  </si>
  <si>
    <t>отчет по форме 5-ТН,стр.1355</t>
  </si>
  <si>
    <t>отчет по форме 5-ТН,стр.1356</t>
  </si>
  <si>
    <t xml:space="preserve">Гидроциклы с мощностью двигателя: </t>
  </si>
  <si>
    <t>отчет по форме 5-ТН,стр.1357</t>
  </si>
  <si>
    <t>отчет по форме 5-ТН,стр.1358</t>
  </si>
  <si>
    <t>отчет по форме 5-ТН,стр.1359</t>
  </si>
  <si>
    <t>Несамоходные (буксируемые) суда, для которых определяется валовая вместимость</t>
  </si>
  <si>
    <t>отчет по форме 5-ТН,стр.1360</t>
  </si>
  <si>
    <t>Иные водные транспортные средства</t>
  </si>
  <si>
    <t>отчет по форме 5-ТН,стр.1361</t>
  </si>
  <si>
    <t>Воздушные транспортные средства</t>
  </si>
  <si>
    <t>отчет по форме 5-ТН,стр.1370</t>
  </si>
  <si>
    <t>Сумма налога, подлежащего уплате в бюджет, в том числе по видам транспортных средств:</t>
  </si>
  <si>
    <t>отчет по форме 5-ТН,стр.1400</t>
  </si>
  <si>
    <t>отчет по форме 5-ТН,стр.1411</t>
  </si>
  <si>
    <t>отчет по форме 5-ТН,стр.1412</t>
  </si>
  <si>
    <t>отчет по форме 5-ТН,стр.1413</t>
  </si>
  <si>
    <t>отчет по форме 5-ТН,стр.1414</t>
  </si>
  <si>
    <t>отчет по форме 5-ТН,стр.1415</t>
  </si>
  <si>
    <t>отчет по форме 5-ТН,стр.1416</t>
  </si>
  <si>
    <t>отчет по форме 5-ТН,стр.1421</t>
  </si>
  <si>
    <t>отчет по форме 5-ТН,стр.1422</t>
  </si>
  <si>
    <t>отчет по форме 5-ТН,стр.1423</t>
  </si>
  <si>
    <t>отчет по форме 5-ТН,стр.1424</t>
  </si>
  <si>
    <t>отчет по форме 5-ТН,стр.1425</t>
  </si>
  <si>
    <t>отчет по форме 5-ТН,стр.1426</t>
  </si>
  <si>
    <t>отчет по форме 5-ТН,стр.1427</t>
  </si>
  <si>
    <t>отчет по форме 5-ТН,стр.1428</t>
  </si>
  <si>
    <t>отчет по форме 5-ТН,стр.1429</t>
  </si>
  <si>
    <t>отчет по форме 5-ТН,стр.1430</t>
  </si>
  <si>
    <t>отчет по форме 5-ТН,стр.1431</t>
  </si>
  <si>
    <t>отчет по форме 5-ТН,стр.1432</t>
  </si>
  <si>
    <t>отчет по форме 5-ТН,стр.1433</t>
  </si>
  <si>
    <t>Другие самоходные траснспортные средства, машины и механизмы на пневматическом и гусеничном ходу</t>
  </si>
  <si>
    <t>отчет по форме 5-ТН,стр.1434</t>
  </si>
  <si>
    <t>отчет по форме 5-ТН,стр.1435</t>
  </si>
  <si>
    <t>отчет по форме 5-ТН,стр.1436</t>
  </si>
  <si>
    <t>отчет по форме 5-ТН,стр.1437</t>
  </si>
  <si>
    <t>отчет по форме 5-ТН,стр.1451</t>
  </si>
  <si>
    <t>отчет по форме 5-ТН,стр.1452</t>
  </si>
  <si>
    <t>отчет по форме 5-ТН,стр.1453</t>
  </si>
  <si>
    <t>отчет по форме 5-ТН,стр.1454</t>
  </si>
  <si>
    <t>отчет по форме 5-ТН,стр.1455</t>
  </si>
  <si>
    <t>отчет по форме 5-ТН,стр.1456</t>
  </si>
  <si>
    <t>отчет по форме 5-ТН,стр.1457</t>
  </si>
  <si>
    <t>отчет по форме 5-ТН,стр.1458</t>
  </si>
  <si>
    <t>отчет по форме 5-ТН,стр.1459</t>
  </si>
  <si>
    <t>отчет по форме 5-ТН,стр.1460</t>
  </si>
  <si>
    <t>отчет по форме 5-ТН,стр.1461</t>
  </si>
  <si>
    <t>отчет по форме 5-ТН,стр.1470</t>
  </si>
  <si>
    <t>Сумма налога, подлежащего уплате в бюджет, в том числе по видам транспортных средств</t>
  </si>
  <si>
    <t>данные строки 7340</t>
  </si>
  <si>
    <t>Сумма транспортного налога начисленная</t>
  </si>
  <si>
    <t>отчет 1-НМ, 
стр. 1595</t>
  </si>
  <si>
    <t>Коэффициент переходящих платежей,%</t>
  </si>
  <si>
    <t>стр.7463/стр.7460*100%</t>
  </si>
  <si>
    <t>отчет 1-НМ, стр. 1595
сумма поступившего налога/сумму начисленного налога*100%</t>
  </si>
  <si>
    <r>
      <t>фактор f</t>
    </r>
    <r>
      <rPr>
        <b/>
        <sz val="12"/>
        <color theme="1"/>
        <rFont val="Times New Roman"/>
        <family val="1"/>
        <charset val="204"/>
      </rPr>
      <t>, тыс.рублей</t>
    </r>
  </si>
  <si>
    <t>К.собираемости</t>
  </si>
  <si>
    <t>начислено</t>
  </si>
  <si>
    <t>поступило</t>
  </si>
  <si>
    <t>(тыс. рублей)</t>
  </si>
  <si>
    <t>Приложение №3</t>
  </si>
  <si>
    <t>Расчет поступлений транспортного налога с организаций</t>
  </si>
  <si>
    <t>Наименование показателя</t>
  </si>
  <si>
    <t>Расчет коэффициента собираемости (по данным отчета № 1-НМ)</t>
  </si>
  <si>
    <t>наименование показателя</t>
  </si>
  <si>
    <t>собираемость (%)</t>
  </si>
  <si>
    <t xml:space="preserve">
Сумма налога с учетом К собираемости и фактора f, тыс. рублей
стр.7463*стр.7470+стр.7475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</si>
</sst>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&quot;$&quot;#,##0\ ;\(&quot;$&quot;#,##0\)"/>
    <numFmt numFmtId="165" formatCode="_-* #,##0.00[$€-1]_-;\-* #,##0.00[$€-1]_-;_-* &quot;-&quot;??[$€-1]_-"/>
    <numFmt numFmtId="166" formatCode="_(* #,##0.00000000000_);_(* \(#,##0.00000000000\);_(* &quot;-&quot;??_);_(@_)"/>
    <numFmt numFmtId="167" formatCode="#,##0.00000_);[Red]\(#,##0.00000\)"/>
    <numFmt numFmtId="168" formatCode="_(* #,##0.000000000000_);_(* \(#,##0.000000000000\);_(* &quot;-&quot;??_);_(@_)"/>
    <numFmt numFmtId="169" formatCode="[$$-409]#,##0.00_ ;\-[$$-409]#,##0.00\ "/>
    <numFmt numFmtId="170" formatCode="#,##0.0"/>
    <numFmt numFmtId="173" formatCode="_(* #,##0.00_);_(* \(#,##0.00\);_(* &quot;-&quot;??_);_(@_)"/>
    <numFmt numFmtId="174" formatCode="_-* #,##0.00_р_._-;\-* #,##0.00_р_._-;_-* &quot;-&quot;??_р_.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sz val="10"/>
      <name val="Times New Roman CYR"/>
      <charset val="204"/>
    </font>
    <font>
      <sz val="8"/>
      <color indexed="24"/>
      <name val="Pragmatica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Trellis">
        <fgColor indexed="2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4">
    <xf numFmtId="0" fontId="0" fillId="0" borderId="0"/>
    <xf numFmtId="0" fontId="3" fillId="0" borderId="0"/>
    <xf numFmtId="0" fontId="4" fillId="0" borderId="0"/>
    <xf numFmtId="0" fontId="5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2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" fillId="0" borderId="0"/>
    <xf numFmtId="0" fontId="5" fillId="0" borderId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5" fontId="11" fillId="0" borderId="0"/>
    <xf numFmtId="165" fontId="6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6" fontId="15" fillId="0" borderId="0"/>
    <xf numFmtId="4" fontId="16" fillId="3" borderId="0">
      <alignment horizontal="right"/>
    </xf>
    <xf numFmtId="0" fontId="2" fillId="0" borderId="0"/>
    <xf numFmtId="0" fontId="10" fillId="0" borderId="2" applyNumberFormat="0" applyFont="0" applyFill="0" applyAlignment="0" applyProtection="0"/>
    <xf numFmtId="167" fontId="15" fillId="0" borderId="0">
      <alignment horizontal="center"/>
    </xf>
    <xf numFmtId="168" fontId="15" fillId="0" borderId="0"/>
    <xf numFmtId="169" fontId="2" fillId="0" borderId="0">
      <alignment horizont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6" applyNumberFormat="0" applyAlignment="0" applyProtection="0"/>
    <xf numFmtId="0" fontId="27" fillId="8" borderId="7" applyNumberFormat="0" applyAlignment="0" applyProtection="0"/>
    <xf numFmtId="0" fontId="28" fillId="8" borderId="6" applyNumberFormat="0" applyAlignment="0" applyProtection="0"/>
    <xf numFmtId="0" fontId="29" fillId="0" borderId="8" applyNumberFormat="0" applyFill="0" applyAlignment="0" applyProtection="0"/>
    <xf numFmtId="0" fontId="30" fillId="9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3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33" fillId="34" borderId="0" applyNumberFormat="0" applyBorder="0" applyAlignment="0" applyProtection="0"/>
    <xf numFmtId="0" fontId="2" fillId="0" borderId="0"/>
    <xf numFmtId="0" fontId="4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8" fillId="10" borderId="10" applyNumberFormat="0" applyFont="0" applyAlignment="0" applyProtection="0"/>
    <xf numFmtId="0" fontId="3" fillId="0" borderId="0"/>
    <xf numFmtId="9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10" borderId="10" applyNumberFormat="0" applyFont="0" applyAlignment="0" applyProtection="0"/>
  </cellStyleXfs>
  <cellXfs count="34">
    <xf numFmtId="0" fontId="0" fillId="0" borderId="0" xfId="0"/>
    <xf numFmtId="0" fontId="6" fillId="2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38" fillId="2" borderId="0" xfId="0" applyFont="1" applyFill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40" fillId="2" borderId="1" xfId="2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/>
    </xf>
    <xf numFmtId="0" fontId="35" fillId="2" borderId="1" xfId="1" applyFont="1" applyFill="1" applyBorder="1" applyAlignment="1">
      <alignment wrapText="1"/>
    </xf>
    <xf numFmtId="0" fontId="3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 shrinkToFit="1"/>
    </xf>
    <xf numFmtId="3" fontId="17" fillId="2" borderId="1" xfId="1" applyNumberFormat="1" applyFont="1" applyFill="1" applyBorder="1" applyAlignment="1">
      <alignment horizontal="center" vertical="center" wrapText="1" shrinkToFit="1"/>
    </xf>
    <xf numFmtId="0" fontId="34" fillId="2" borderId="1" xfId="1" applyFont="1" applyFill="1" applyBorder="1" applyAlignment="1">
      <alignment wrapText="1"/>
    </xf>
    <xf numFmtId="0" fontId="17" fillId="2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wrapText="1"/>
    </xf>
    <xf numFmtId="3" fontId="7" fillId="2" borderId="1" xfId="1" applyNumberFormat="1" applyFont="1" applyFill="1" applyBorder="1" applyAlignment="1">
      <alignment horizontal="center" vertical="center" wrapText="1" shrinkToFit="1"/>
    </xf>
    <xf numFmtId="3" fontId="37" fillId="2" borderId="1" xfId="1" applyNumberFormat="1" applyFont="1" applyFill="1" applyBorder="1" applyAlignment="1">
      <alignment horizontal="center" vertical="center" wrapText="1" shrinkToFit="1"/>
    </xf>
    <xf numFmtId="170" fontId="17" fillId="2" borderId="1" xfId="1" applyNumberFormat="1" applyFont="1" applyFill="1" applyBorder="1" applyAlignment="1">
      <alignment horizontal="center" vertical="center" wrapText="1" shrinkToFit="1"/>
    </xf>
    <xf numFmtId="4" fontId="37" fillId="2" borderId="1" xfId="1" applyNumberFormat="1" applyFont="1" applyFill="1" applyBorder="1" applyAlignment="1">
      <alignment horizontal="center" vertical="center" wrapText="1" shrinkToFit="1"/>
    </xf>
    <xf numFmtId="0" fontId="6" fillId="2" borderId="1" xfId="1" applyFont="1" applyFill="1" applyBorder="1"/>
    <xf numFmtId="0" fontId="36" fillId="35" borderId="1" xfId="1" applyFont="1" applyFill="1" applyBorder="1" applyAlignment="1">
      <alignment horizontal="center" wrapText="1"/>
    </xf>
    <xf numFmtId="0" fontId="35" fillId="35" borderId="1" xfId="1" applyFont="1" applyFill="1" applyBorder="1" applyAlignment="1">
      <alignment horizontal="center" wrapText="1"/>
    </xf>
    <xf numFmtId="3" fontId="36" fillId="35" borderId="1" xfId="1" applyNumberFormat="1" applyFont="1" applyFill="1" applyBorder="1" applyAlignment="1">
      <alignment horizontal="center" wrapText="1"/>
    </xf>
    <xf numFmtId="0" fontId="41" fillId="0" borderId="0" xfId="0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left" vertical="center" wrapText="1"/>
    </xf>
    <xf numFmtId="3" fontId="43" fillId="0" borderId="1" xfId="1" applyNumberFormat="1" applyFont="1" applyBorder="1" applyAlignment="1">
      <alignment horizontal="center" vertical="center" wrapText="1"/>
    </xf>
    <xf numFmtId="0" fontId="43" fillId="0" borderId="1" xfId="1" applyFont="1" applyBorder="1" applyAlignment="1">
      <alignment horizontal="center" vertical="center" wrapText="1"/>
    </xf>
    <xf numFmtId="0" fontId="44" fillId="2" borderId="1" xfId="1" applyFont="1" applyFill="1" applyBorder="1" applyAlignment="1">
      <alignment horizontal="left" vertical="center" wrapText="1"/>
    </xf>
    <xf numFmtId="2" fontId="44" fillId="2" borderId="1" xfId="1" applyNumberFormat="1" applyFont="1" applyFill="1" applyBorder="1" applyAlignment="1">
      <alignment horizontal="center" vertical="center" wrapText="1"/>
    </xf>
    <xf numFmtId="0" fontId="40" fillId="2" borderId="1" xfId="2" applyFont="1" applyFill="1" applyBorder="1" applyAlignment="1" applyProtection="1">
      <alignment horizontal="center" vertical="center" wrapText="1"/>
      <protection locked="0"/>
    </xf>
    <xf numFmtId="0" fontId="35" fillId="2" borderId="1" xfId="1" applyFont="1" applyFill="1" applyBorder="1" applyAlignment="1">
      <alignment horizontal="left" vertical="center" wrapText="1"/>
    </xf>
  </cellXfs>
  <cellStyles count="164">
    <cellStyle name="_ 13.09.2012 для МФ в ред. 09.10.2012" xfId="5"/>
    <cellStyle name="_3 сцен-2020-значен " xfId="6"/>
    <cellStyle name="_macro(2 авг)" xfId="7"/>
    <cellStyle name="_Бюджетная система" xfId="8"/>
    <cellStyle name="_ДБС 09 04 2007_для БФР НЕ ТРОГАТЬ!!!" xfId="9"/>
    <cellStyle name="_Книга1 (2)" xfId="10"/>
    <cellStyle name="_КП на 28.01.2012" xfId="11"/>
    <cellStyle name="_КП на 28.12.2011" xfId="12"/>
    <cellStyle name="_Лист1" xfId="13"/>
    <cellStyle name="_Пенсионный фонд" xfId="14"/>
    <cellStyle name="_проет бюджета ПФР Минздрав" xfId="15"/>
    <cellStyle name="_расходы по вариантам" xfId="16"/>
    <cellStyle name="_Расходы ФБ до 2020-Inn" xfId="17"/>
    <cellStyle name="_Расчет ПФР" xfId="18"/>
    <cellStyle name="_РИХ с разбивкой" xfId="19"/>
    <cellStyle name="_свод" xfId="20"/>
    <cellStyle name="_Сводная 2011-2014 ОСНОВНАЯ      20.09" xfId="21"/>
    <cellStyle name="_Сводная 2011-2014 ОСНОВНАЯ 02.09" xfId="22"/>
    <cellStyle name="_справка по России" xfId="23"/>
    <cellStyle name="_Справочные таблицы СФБ" xfId="24"/>
    <cellStyle name="_сх маш" xfId="25"/>
    <cellStyle name="20% — акцент1" xfId="111" builtinId="30" customBuiltin="1"/>
    <cellStyle name="20% - Акцент1 2" xfId="148"/>
    <cellStyle name="20% — акцент2" xfId="115" builtinId="34" customBuiltin="1"/>
    <cellStyle name="20% - Акцент2 2" xfId="150"/>
    <cellStyle name="20% — акцент3" xfId="119" builtinId="38" customBuiltin="1"/>
    <cellStyle name="20% - Акцент3 2" xfId="152"/>
    <cellStyle name="20% — акцент4" xfId="123" builtinId="42" customBuiltin="1"/>
    <cellStyle name="20% - Акцент4 2" xfId="154"/>
    <cellStyle name="20% — акцент5" xfId="127" builtinId="46" customBuiltin="1"/>
    <cellStyle name="20% - Акцент5 2" xfId="156"/>
    <cellStyle name="20% — акцент6" xfId="131" builtinId="50" customBuiltin="1"/>
    <cellStyle name="20% - Акцент6 2" xfId="158"/>
    <cellStyle name="40% — акцент1" xfId="112" builtinId="31" customBuiltin="1"/>
    <cellStyle name="40% - Акцент1 2" xfId="149"/>
    <cellStyle name="40% — акцент2" xfId="116" builtinId="35" customBuiltin="1"/>
    <cellStyle name="40% - Акцент2 2" xfId="151"/>
    <cellStyle name="40% — акцент3" xfId="120" builtinId="39" customBuiltin="1"/>
    <cellStyle name="40% - Акцент3 2" xfId="153"/>
    <cellStyle name="40% — акцент4" xfId="124" builtinId="43" customBuiltin="1"/>
    <cellStyle name="40% - Акцент4 2" xfId="155"/>
    <cellStyle name="40% — акцент5" xfId="128" builtinId="47" customBuiltin="1"/>
    <cellStyle name="40% - Акцент5 2" xfId="157"/>
    <cellStyle name="40% — акцент6" xfId="132" builtinId="51" customBuiltin="1"/>
    <cellStyle name="40% - Акцент6 2" xfId="159"/>
    <cellStyle name="60% — акцент1" xfId="113" builtinId="32" customBuiltin="1"/>
    <cellStyle name="60% — акцент2" xfId="117" builtinId="36" customBuiltin="1"/>
    <cellStyle name="60% — акцент3" xfId="121" builtinId="40" customBuiltin="1"/>
    <cellStyle name="60% — акцент4" xfId="125" builtinId="44" customBuiltin="1"/>
    <cellStyle name="60% — акцент5" xfId="129" builtinId="48" customBuiltin="1"/>
    <cellStyle name="60% — акцент6" xfId="133" builtinId="52" customBuiltin="1"/>
    <cellStyle name="Comma0" xfId="26"/>
    <cellStyle name="Currency0" xfId="27"/>
    <cellStyle name="Date" xfId="28"/>
    <cellStyle name="day of week" xfId="29"/>
    <cellStyle name="Euro" xfId="30"/>
    <cellStyle name="Fixed" xfId="31"/>
    <cellStyle name="Header style" xfId="32"/>
    <cellStyle name="Heading 1" xfId="33"/>
    <cellStyle name="Heading 2" xfId="34"/>
    <cellStyle name="MTW" xfId="35"/>
    <cellStyle name="My_own" xfId="36"/>
    <cellStyle name="Normal_Book2" xfId="37"/>
    <cellStyle name="Total" xfId="38"/>
    <cellStyle name="USD" xfId="39"/>
    <cellStyle name="USD Paren" xfId="40"/>
    <cellStyle name="USD_AllTables" xfId="41"/>
    <cellStyle name="Акцент1" xfId="110" builtinId="29" customBuiltin="1"/>
    <cellStyle name="Акцент2" xfId="114" builtinId="33" customBuiltin="1"/>
    <cellStyle name="Акцент3" xfId="118" builtinId="37" customBuiltin="1"/>
    <cellStyle name="Акцент4" xfId="122" builtinId="41" customBuiltin="1"/>
    <cellStyle name="Акцент5" xfId="126" builtinId="45" customBuiltin="1"/>
    <cellStyle name="Акцент6" xfId="130" builtinId="49" customBuiltin="1"/>
    <cellStyle name="Ввод " xfId="102" builtinId="20" customBuiltin="1"/>
    <cellStyle name="Вывод" xfId="103" builtinId="21" customBuiltin="1"/>
    <cellStyle name="Вычисление" xfId="104" builtinId="22" customBuiltin="1"/>
    <cellStyle name="Заголовок 1" xfId="95" builtinId="16" customBuiltin="1"/>
    <cellStyle name="Заголовок 2" xfId="96" builtinId="17" customBuiltin="1"/>
    <cellStyle name="Заголовок 3" xfId="97" builtinId="18" customBuiltin="1"/>
    <cellStyle name="Заголовок 4" xfId="98" builtinId="19" customBuiltin="1"/>
    <cellStyle name="Итог" xfId="109" builtinId="25" customBuiltin="1"/>
    <cellStyle name="Контрольная ячейка" xfId="106" builtinId="23" customBuiltin="1"/>
    <cellStyle name="Название" xfId="94" builtinId="15" customBuiltin="1"/>
    <cellStyle name="Нейтральный" xfId="101" builtinId="28" customBuiltin="1"/>
    <cellStyle name="Обычный" xfId="0" builtinId="0"/>
    <cellStyle name="Обычный 2" xfId="2"/>
    <cellStyle name="Обычный 2 2" xfId="4"/>
    <cellStyle name="Обычный 2 2 2" xfId="146"/>
    <cellStyle name="Обычный 2 3" xfId="143"/>
    <cellStyle name="Обычный 3" xfId="1"/>
    <cellStyle name="Обычный 3 2" xfId="134"/>
    <cellStyle name="Обычный 4" xfId="135"/>
    <cellStyle name="Обычный 5" xfId="138"/>
    <cellStyle name="Обычный 5 2" xfId="160"/>
    <cellStyle name="Плохой" xfId="100" builtinId="27" customBuiltin="1"/>
    <cellStyle name="Пояснение" xfId="108" builtinId="53" customBuiltin="1"/>
    <cellStyle name="Примечание 2" xfId="142"/>
    <cellStyle name="Примечание 2 2" xfId="163"/>
    <cellStyle name="Процентный 2" xfId="137"/>
    <cellStyle name="Процентный 2 2" xfId="144"/>
    <cellStyle name="Процентный 3" xfId="147"/>
    <cellStyle name="Процентный 4" xfId="139"/>
    <cellStyle name="Процентный 4 2" xfId="161"/>
    <cellStyle name="Связанная ячейка" xfId="105" builtinId="24" customBuiltin="1"/>
    <cellStyle name="Стиль 1" xfId="3"/>
    <cellStyle name="Стиль 10" xfId="42"/>
    <cellStyle name="Стиль 11" xfId="43"/>
    <cellStyle name="Стиль 12" xfId="44"/>
    <cellStyle name="Стиль 13" xfId="45"/>
    <cellStyle name="Стиль 14" xfId="46"/>
    <cellStyle name="Стиль 15" xfId="47"/>
    <cellStyle name="Стиль 16" xfId="48"/>
    <cellStyle name="Стиль 17" xfId="49"/>
    <cellStyle name="Стиль 18" xfId="50"/>
    <cellStyle name="Стиль 19" xfId="51"/>
    <cellStyle name="Стиль 2" xfId="52"/>
    <cellStyle name="Стиль 20" xfId="53"/>
    <cellStyle name="Стиль 21" xfId="54"/>
    <cellStyle name="Стиль 22" xfId="55"/>
    <cellStyle name="Стиль 23" xfId="56"/>
    <cellStyle name="Стиль 24" xfId="57"/>
    <cellStyle name="Стиль 25" xfId="58"/>
    <cellStyle name="Стиль 26" xfId="59"/>
    <cellStyle name="Стиль 27" xfId="60"/>
    <cellStyle name="Стиль 28" xfId="61"/>
    <cellStyle name="Стиль 29" xfId="62"/>
    <cellStyle name="Стиль 3" xfId="63"/>
    <cellStyle name="Стиль 30" xfId="64"/>
    <cellStyle name="Стиль 31" xfId="65"/>
    <cellStyle name="Стиль 32" xfId="66"/>
    <cellStyle name="Стиль 33" xfId="67"/>
    <cellStyle name="Стиль 34" xfId="68"/>
    <cellStyle name="Стиль 35" xfId="69"/>
    <cellStyle name="Стиль 36" xfId="70"/>
    <cellStyle name="Стиль 37" xfId="71"/>
    <cellStyle name="Стиль 38" xfId="72"/>
    <cellStyle name="Стиль 39" xfId="73"/>
    <cellStyle name="Стиль 4" xfId="74"/>
    <cellStyle name="Стиль 40" xfId="75"/>
    <cellStyle name="Стиль 41" xfId="76"/>
    <cellStyle name="Стиль 42" xfId="77"/>
    <cellStyle name="Стиль 43" xfId="78"/>
    <cellStyle name="Стиль 44" xfId="79"/>
    <cellStyle name="Стиль 45" xfId="80"/>
    <cellStyle name="Стиль 46" xfId="81"/>
    <cellStyle name="Стиль 47" xfId="82"/>
    <cellStyle name="Стиль 48" xfId="83"/>
    <cellStyle name="Стиль 49" xfId="84"/>
    <cellStyle name="Стиль 5" xfId="85"/>
    <cellStyle name="Стиль 50" xfId="86"/>
    <cellStyle name="Стиль 51" xfId="87"/>
    <cellStyle name="Стиль 52" xfId="88"/>
    <cellStyle name="Стиль 53" xfId="89"/>
    <cellStyle name="Стиль 6" xfId="90"/>
    <cellStyle name="Стиль 7" xfId="91"/>
    <cellStyle name="Стиль 8" xfId="92"/>
    <cellStyle name="Стиль 9" xfId="93"/>
    <cellStyle name="Текст предупреждения" xfId="107" builtinId="11" customBuiltin="1"/>
    <cellStyle name="Финансовый 2" xfId="136"/>
    <cellStyle name="Финансовый 2 2" xfId="145"/>
    <cellStyle name="Финансовый 2 3" xfId="141"/>
    <cellStyle name="Финансовый 3" xfId="140"/>
    <cellStyle name="Финансовый 3 2" xfId="162"/>
    <cellStyle name="Хороший" xfId="9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zoomScale="90" zoomScaleNormal="90" workbookViewId="0">
      <pane ySplit="7" topLeftCell="A74" activePane="bottomLeft" state="frozen"/>
      <selection pane="bottomLeft" activeCell="D86" sqref="D86"/>
    </sheetView>
  </sheetViews>
  <sheetFormatPr defaultRowHeight="15"/>
  <cols>
    <col min="1" max="1" width="6.5703125" style="2" customWidth="1"/>
    <col min="2" max="2" width="30.7109375" style="2" customWidth="1"/>
    <col min="3" max="3" width="8.28515625" style="2" customWidth="1"/>
    <col min="4" max="4" width="24.42578125" style="2" customWidth="1"/>
    <col min="5" max="5" width="14.5703125" style="2" customWidth="1"/>
    <col min="6" max="6" width="14.85546875" style="2" customWidth="1"/>
    <col min="7" max="7" width="15" style="2" customWidth="1"/>
    <col min="8" max="8" width="14" style="2" customWidth="1"/>
    <col min="9" max="9" width="13.85546875" style="2" customWidth="1"/>
    <col min="10" max="16384" width="9.140625" style="2"/>
  </cols>
  <sheetData>
    <row r="1" spans="1:9">
      <c r="A1" s="1"/>
      <c r="D1" s="3" t="s">
        <v>120</v>
      </c>
      <c r="E1" s="3"/>
      <c r="F1" s="3"/>
      <c r="G1" s="3"/>
      <c r="H1" s="3"/>
      <c r="I1" s="3"/>
    </row>
    <row r="2" spans="1:9">
      <c r="A2" s="1"/>
      <c r="D2" s="4"/>
      <c r="E2" s="4"/>
      <c r="F2" s="4"/>
      <c r="G2" s="4"/>
      <c r="H2" s="4"/>
    </row>
    <row r="3" spans="1:9" ht="22.5">
      <c r="A3" s="5" t="s">
        <v>121</v>
      </c>
      <c r="B3" s="5"/>
      <c r="C3" s="5"/>
      <c r="D3" s="5"/>
      <c r="E3" s="5"/>
      <c r="F3" s="5"/>
      <c r="G3" s="5"/>
      <c r="H3" s="5"/>
    </row>
    <row r="4" spans="1:9" ht="25.5">
      <c r="A4" s="6"/>
      <c r="B4" s="6"/>
      <c r="C4" s="6"/>
      <c r="D4" s="6"/>
      <c r="E4" s="6"/>
    </row>
    <row r="5" spans="1:9" ht="25.5">
      <c r="A5" s="6"/>
      <c r="B5" s="6"/>
      <c r="C5" s="6"/>
      <c r="D5" s="6"/>
      <c r="E5" s="6"/>
      <c r="G5" s="3" t="s">
        <v>119</v>
      </c>
      <c r="H5" s="3"/>
      <c r="I5" s="3"/>
    </row>
    <row r="6" spans="1:9" ht="15.75">
      <c r="A6" s="7" t="s">
        <v>0</v>
      </c>
      <c r="B6" s="7" t="s">
        <v>122</v>
      </c>
      <c r="C6" s="7" t="s">
        <v>1</v>
      </c>
      <c r="D6" s="7" t="s">
        <v>2</v>
      </c>
      <c r="E6" s="7" t="s">
        <v>3</v>
      </c>
      <c r="F6" s="7" t="s">
        <v>4</v>
      </c>
      <c r="G6" s="32" t="s">
        <v>5</v>
      </c>
      <c r="H6" s="32"/>
      <c r="I6" s="32"/>
    </row>
    <row r="7" spans="1:9" ht="15.75">
      <c r="A7" s="7"/>
      <c r="B7" s="7"/>
      <c r="C7" s="7"/>
      <c r="D7" s="7"/>
      <c r="E7" s="7"/>
      <c r="F7" s="7"/>
      <c r="G7" s="8">
        <v>2024</v>
      </c>
      <c r="H7" s="8">
        <v>2025</v>
      </c>
      <c r="I7" s="8">
        <v>2026</v>
      </c>
    </row>
    <row r="8" spans="1:9" ht="76.5">
      <c r="A8" s="9">
        <v>1</v>
      </c>
      <c r="B8" s="10" t="s">
        <v>8</v>
      </c>
      <c r="C8" s="11">
        <v>7215</v>
      </c>
      <c r="D8" s="12" t="s">
        <v>9</v>
      </c>
      <c r="E8" s="13">
        <v>14034</v>
      </c>
      <c r="F8" s="13">
        <f>F9+F15+F19+F22+F28+F29+F32+F35+F41+F42+F43</f>
        <v>14413</v>
      </c>
      <c r="G8" s="13">
        <f>G9+G15+G19+G22+G28+G29+G32+G35+G41+G42+G43</f>
        <v>14609</v>
      </c>
      <c r="H8" s="13">
        <f>H9+H15+H19+H22+H28+H29+H32+H35+H41+H42+H43</f>
        <v>14763</v>
      </c>
      <c r="I8" s="13">
        <f>I9+I15+I19+I22+I28+I29+I32+I35+I41+I42+I43</f>
        <v>14857</v>
      </c>
    </row>
    <row r="9" spans="1:9" ht="26.25">
      <c r="A9" s="9">
        <v>2</v>
      </c>
      <c r="B9" s="14" t="s">
        <v>10</v>
      </c>
      <c r="C9" s="11">
        <v>7216</v>
      </c>
      <c r="D9" s="12" t="s">
        <v>11</v>
      </c>
      <c r="E9" s="13">
        <v>3167</v>
      </c>
      <c r="F9" s="13">
        <f>F10+F11+F12+F13+F14</f>
        <v>3278</v>
      </c>
      <c r="G9" s="13">
        <f>G10+G11+G12+G13+G14</f>
        <v>3339</v>
      </c>
      <c r="H9" s="13">
        <f>H10+H11+H12+H13+H14</f>
        <v>3383</v>
      </c>
      <c r="I9" s="13">
        <f>I10+I11+I12+I13+I14</f>
        <v>3424</v>
      </c>
    </row>
    <row r="10" spans="1:9" ht="26.25">
      <c r="A10" s="9">
        <v>3</v>
      </c>
      <c r="B10" s="14" t="s">
        <v>12</v>
      </c>
      <c r="C10" s="11">
        <v>7217</v>
      </c>
      <c r="D10" s="12" t="s">
        <v>13</v>
      </c>
      <c r="E10" s="13">
        <v>607</v>
      </c>
      <c r="F10" s="13">
        <v>619</v>
      </c>
      <c r="G10" s="15">
        <v>631</v>
      </c>
      <c r="H10" s="15">
        <v>644</v>
      </c>
      <c r="I10" s="15">
        <v>657</v>
      </c>
    </row>
    <row r="11" spans="1:9" ht="39">
      <c r="A11" s="9">
        <v>4</v>
      </c>
      <c r="B11" s="14" t="s">
        <v>14</v>
      </c>
      <c r="C11" s="11">
        <v>7220</v>
      </c>
      <c r="D11" s="12" t="s">
        <v>15</v>
      </c>
      <c r="E11" s="13">
        <v>1614</v>
      </c>
      <c r="F11" s="13">
        <v>1679</v>
      </c>
      <c r="G11" s="15">
        <v>1713</v>
      </c>
      <c r="H11" s="15">
        <v>1730</v>
      </c>
      <c r="I11" s="15">
        <v>1747</v>
      </c>
    </row>
    <row r="12" spans="1:9" ht="39">
      <c r="A12" s="9">
        <v>5</v>
      </c>
      <c r="B12" s="14" t="s">
        <v>16</v>
      </c>
      <c r="C12" s="11">
        <v>7223</v>
      </c>
      <c r="D12" s="12" t="s">
        <v>17</v>
      </c>
      <c r="E12" s="13">
        <v>393</v>
      </c>
      <c r="F12" s="13">
        <v>408</v>
      </c>
      <c r="G12" s="15">
        <v>414</v>
      </c>
      <c r="H12" s="15">
        <v>419</v>
      </c>
      <c r="I12" s="15">
        <v>423</v>
      </c>
    </row>
    <row r="13" spans="1:9" ht="26.25">
      <c r="A13" s="9">
        <v>6</v>
      </c>
      <c r="B13" s="14" t="s">
        <v>18</v>
      </c>
      <c r="C13" s="11">
        <v>7226</v>
      </c>
      <c r="D13" s="12" t="s">
        <v>19</v>
      </c>
      <c r="E13" s="13">
        <v>236</v>
      </c>
      <c r="F13" s="13">
        <v>245</v>
      </c>
      <c r="G13" s="15">
        <v>249</v>
      </c>
      <c r="H13" s="15">
        <v>253</v>
      </c>
      <c r="I13" s="15">
        <v>255</v>
      </c>
    </row>
    <row r="14" spans="1:9" ht="25.5">
      <c r="A14" s="9">
        <v>7</v>
      </c>
      <c r="B14" s="14" t="s">
        <v>20</v>
      </c>
      <c r="C14" s="11">
        <v>7229</v>
      </c>
      <c r="D14" s="12" t="s">
        <v>21</v>
      </c>
      <c r="E14" s="13">
        <v>317</v>
      </c>
      <c r="F14" s="13">
        <v>327</v>
      </c>
      <c r="G14" s="15">
        <v>332</v>
      </c>
      <c r="H14" s="15">
        <v>337</v>
      </c>
      <c r="I14" s="15">
        <v>342</v>
      </c>
    </row>
    <row r="15" spans="1:9" ht="26.25">
      <c r="A15" s="9">
        <v>8</v>
      </c>
      <c r="B15" s="14" t="s">
        <v>22</v>
      </c>
      <c r="C15" s="11">
        <v>7231</v>
      </c>
      <c r="D15" s="12" t="s">
        <v>23</v>
      </c>
      <c r="E15" s="13">
        <v>18</v>
      </c>
      <c r="F15" s="13">
        <f>F16+F17+F18</f>
        <v>18</v>
      </c>
      <c r="G15" s="13">
        <f>G16+G17+G18</f>
        <v>18</v>
      </c>
      <c r="H15" s="13">
        <f>H16+H17+H18</f>
        <v>18</v>
      </c>
      <c r="I15" s="13">
        <f>I16+I17+I18</f>
        <v>18</v>
      </c>
    </row>
    <row r="16" spans="1:9" ht="25.5">
      <c r="A16" s="9">
        <v>9</v>
      </c>
      <c r="B16" s="14" t="s">
        <v>24</v>
      </c>
      <c r="C16" s="11">
        <v>7233</v>
      </c>
      <c r="D16" s="12" t="s">
        <v>25</v>
      </c>
      <c r="E16" s="13">
        <v>4</v>
      </c>
      <c r="F16" s="13">
        <v>4</v>
      </c>
      <c r="G16" s="13">
        <v>4</v>
      </c>
      <c r="H16" s="13">
        <v>4</v>
      </c>
      <c r="I16" s="13">
        <v>4</v>
      </c>
    </row>
    <row r="17" spans="1:9" ht="26.25">
      <c r="A17" s="9">
        <v>10</v>
      </c>
      <c r="B17" s="14" t="s">
        <v>26</v>
      </c>
      <c r="C17" s="11">
        <v>7236</v>
      </c>
      <c r="D17" s="12" t="s">
        <v>27</v>
      </c>
      <c r="E17" s="13">
        <v>3</v>
      </c>
      <c r="F17" s="13">
        <v>3</v>
      </c>
      <c r="G17" s="13">
        <v>3</v>
      </c>
      <c r="H17" s="13">
        <v>3</v>
      </c>
      <c r="I17" s="13">
        <v>3</v>
      </c>
    </row>
    <row r="18" spans="1:9" ht="25.5">
      <c r="A18" s="9">
        <v>11</v>
      </c>
      <c r="B18" s="14" t="s">
        <v>28</v>
      </c>
      <c r="C18" s="15">
        <v>7239</v>
      </c>
      <c r="D18" s="12" t="s">
        <v>29</v>
      </c>
      <c r="E18" s="13">
        <v>11</v>
      </c>
      <c r="F18" s="13">
        <v>11</v>
      </c>
      <c r="G18" s="13">
        <v>11</v>
      </c>
      <c r="H18" s="13">
        <v>11</v>
      </c>
      <c r="I18" s="13">
        <v>11</v>
      </c>
    </row>
    <row r="19" spans="1:9" ht="25.5">
      <c r="A19" s="9">
        <v>12</v>
      </c>
      <c r="B19" s="14" t="s">
        <v>30</v>
      </c>
      <c r="C19" s="15">
        <v>7240</v>
      </c>
      <c r="D19" s="12" t="s">
        <v>31</v>
      </c>
      <c r="E19" s="13">
        <v>849</v>
      </c>
      <c r="F19" s="13">
        <f>F20+F21</f>
        <v>866</v>
      </c>
      <c r="G19" s="13">
        <f>G20+G21</f>
        <v>880</v>
      </c>
      <c r="H19" s="13">
        <f>H20+H21</f>
        <v>890</v>
      </c>
      <c r="I19" s="13">
        <f>I20+I21</f>
        <v>898</v>
      </c>
    </row>
    <row r="20" spans="1:9" ht="26.25">
      <c r="A20" s="9">
        <v>13</v>
      </c>
      <c r="B20" s="14" t="s">
        <v>32</v>
      </c>
      <c r="C20" s="15">
        <v>7243</v>
      </c>
      <c r="D20" s="12" t="s">
        <v>33</v>
      </c>
      <c r="E20" s="13">
        <v>511</v>
      </c>
      <c r="F20" s="13">
        <v>511</v>
      </c>
      <c r="G20" s="13">
        <v>519</v>
      </c>
      <c r="H20" s="13">
        <v>524</v>
      </c>
      <c r="I20" s="13">
        <v>529</v>
      </c>
    </row>
    <row r="21" spans="1:9" ht="25.5">
      <c r="A21" s="9">
        <v>14</v>
      </c>
      <c r="B21" s="14" t="s">
        <v>34</v>
      </c>
      <c r="C21" s="15">
        <v>7246</v>
      </c>
      <c r="D21" s="12" t="s">
        <v>35</v>
      </c>
      <c r="E21" s="13">
        <v>338</v>
      </c>
      <c r="F21" s="13">
        <v>355</v>
      </c>
      <c r="G21" s="13">
        <v>361</v>
      </c>
      <c r="H21" s="13">
        <v>366</v>
      </c>
      <c r="I21" s="13">
        <v>369</v>
      </c>
    </row>
    <row r="22" spans="1:9" ht="26.25">
      <c r="A22" s="9">
        <v>15</v>
      </c>
      <c r="B22" s="14" t="s">
        <v>36</v>
      </c>
      <c r="C22" s="15">
        <v>7250</v>
      </c>
      <c r="D22" s="12" t="s">
        <v>37</v>
      </c>
      <c r="E22" s="13">
        <v>4539</v>
      </c>
      <c r="F22" s="13">
        <f>F23+F24+F25+F26+F27</f>
        <v>4692</v>
      </c>
      <c r="G22" s="13">
        <f>G23+G24+G25+G26+G27</f>
        <v>4774</v>
      </c>
      <c r="H22" s="13">
        <f>H23+H24+H25+H26+H27</f>
        <v>4826</v>
      </c>
      <c r="I22" s="13">
        <f>I23+I24+I25+I26+I27</f>
        <v>4870</v>
      </c>
    </row>
    <row r="23" spans="1:9" ht="26.25">
      <c r="A23" s="9">
        <v>16</v>
      </c>
      <c r="B23" s="14" t="s">
        <v>12</v>
      </c>
      <c r="C23" s="15">
        <v>7251</v>
      </c>
      <c r="D23" s="12" t="s">
        <v>38</v>
      </c>
      <c r="E23" s="13">
        <v>219</v>
      </c>
      <c r="F23" s="13">
        <v>219</v>
      </c>
      <c r="G23" s="13">
        <v>221</v>
      </c>
      <c r="H23" s="13">
        <v>223</v>
      </c>
      <c r="I23" s="13">
        <v>223</v>
      </c>
    </row>
    <row r="24" spans="1:9" ht="39">
      <c r="A24" s="9">
        <v>17</v>
      </c>
      <c r="B24" s="14" t="s">
        <v>14</v>
      </c>
      <c r="C24" s="15">
        <v>7254</v>
      </c>
      <c r="D24" s="12" t="s">
        <v>39</v>
      </c>
      <c r="E24" s="13">
        <v>1695</v>
      </c>
      <c r="F24" s="13">
        <v>1762</v>
      </c>
      <c r="G24" s="13">
        <v>1797</v>
      </c>
      <c r="H24" s="13">
        <v>1815</v>
      </c>
      <c r="I24" s="13">
        <v>1833</v>
      </c>
    </row>
    <row r="25" spans="1:9" ht="39">
      <c r="A25" s="9">
        <v>18</v>
      </c>
      <c r="B25" s="14" t="s">
        <v>16</v>
      </c>
      <c r="C25" s="15">
        <v>7257</v>
      </c>
      <c r="D25" s="12" t="s">
        <v>40</v>
      </c>
      <c r="E25" s="13">
        <v>376</v>
      </c>
      <c r="F25" s="13">
        <v>395</v>
      </c>
      <c r="G25" s="13">
        <v>403</v>
      </c>
      <c r="H25" s="13">
        <v>409</v>
      </c>
      <c r="I25" s="13">
        <v>413</v>
      </c>
    </row>
    <row r="26" spans="1:9" ht="26.25">
      <c r="A26" s="9">
        <v>19</v>
      </c>
      <c r="B26" s="14" t="s">
        <v>18</v>
      </c>
      <c r="C26" s="15">
        <v>7260</v>
      </c>
      <c r="D26" s="12" t="s">
        <v>41</v>
      </c>
      <c r="E26" s="13">
        <v>903</v>
      </c>
      <c r="F26" s="13">
        <v>903</v>
      </c>
      <c r="G26" s="13">
        <v>912</v>
      </c>
      <c r="H26" s="13">
        <v>916</v>
      </c>
      <c r="I26" s="13">
        <v>916</v>
      </c>
    </row>
    <row r="27" spans="1:9" ht="25.5">
      <c r="A27" s="9">
        <v>20</v>
      </c>
      <c r="B27" s="14" t="s">
        <v>20</v>
      </c>
      <c r="C27" s="15">
        <v>7263</v>
      </c>
      <c r="D27" s="12" t="s">
        <v>42</v>
      </c>
      <c r="E27" s="13">
        <v>1346</v>
      </c>
      <c r="F27" s="13">
        <v>1413</v>
      </c>
      <c r="G27" s="13">
        <v>1441</v>
      </c>
      <c r="H27" s="13">
        <v>1463</v>
      </c>
      <c r="I27" s="13">
        <v>1485</v>
      </c>
    </row>
    <row r="28" spans="1:9" ht="39">
      <c r="A28" s="9">
        <v>21</v>
      </c>
      <c r="B28" s="14" t="s">
        <v>43</v>
      </c>
      <c r="C28" s="15">
        <v>7270</v>
      </c>
      <c r="D28" s="12" t="s">
        <v>44</v>
      </c>
      <c r="E28" s="13">
        <v>3781</v>
      </c>
      <c r="F28" s="13">
        <v>3857</v>
      </c>
      <c r="G28" s="13">
        <v>3876</v>
      </c>
      <c r="H28" s="13">
        <v>3915</v>
      </c>
      <c r="I28" s="13">
        <v>3915</v>
      </c>
    </row>
    <row r="29" spans="1:9" ht="26.25">
      <c r="A29" s="9">
        <v>22</v>
      </c>
      <c r="B29" s="14" t="s">
        <v>45</v>
      </c>
      <c r="C29" s="15">
        <v>7280</v>
      </c>
      <c r="D29" s="12" t="s">
        <v>46</v>
      </c>
      <c r="E29" s="13">
        <v>810</v>
      </c>
      <c r="F29" s="13">
        <f>F30+F31</f>
        <v>814</v>
      </c>
      <c r="G29" s="13">
        <f>G30+G31</f>
        <v>818</v>
      </c>
      <c r="H29" s="13">
        <f>H30+H31</f>
        <v>818</v>
      </c>
      <c r="I29" s="13">
        <f>I30+I31</f>
        <v>818</v>
      </c>
    </row>
    <row r="30" spans="1:9" ht="30">
      <c r="A30" s="9">
        <v>23</v>
      </c>
      <c r="B30" s="16" t="s">
        <v>47</v>
      </c>
      <c r="C30" s="15">
        <v>7281</v>
      </c>
      <c r="D30" s="12" t="s">
        <v>48</v>
      </c>
      <c r="E30" s="13">
        <v>407</v>
      </c>
      <c r="F30" s="13">
        <v>411</v>
      </c>
      <c r="G30" s="13">
        <v>415</v>
      </c>
      <c r="H30" s="13">
        <v>415</v>
      </c>
      <c r="I30" s="13">
        <v>415</v>
      </c>
    </row>
    <row r="31" spans="1:9" ht="30">
      <c r="A31" s="9">
        <v>24</v>
      </c>
      <c r="B31" s="16" t="s">
        <v>49</v>
      </c>
      <c r="C31" s="15">
        <v>7284</v>
      </c>
      <c r="D31" s="12" t="s">
        <v>50</v>
      </c>
      <c r="E31" s="13">
        <v>403</v>
      </c>
      <c r="F31" s="13">
        <v>403</v>
      </c>
      <c r="G31" s="13">
        <v>403</v>
      </c>
      <c r="H31" s="13">
        <v>403</v>
      </c>
      <c r="I31" s="13">
        <v>403</v>
      </c>
    </row>
    <row r="32" spans="1:9" ht="60">
      <c r="A32" s="9">
        <v>25</v>
      </c>
      <c r="B32" s="16" t="s">
        <v>51</v>
      </c>
      <c r="C32" s="9">
        <v>7290</v>
      </c>
      <c r="D32" s="12" t="s">
        <v>52</v>
      </c>
      <c r="E32" s="13">
        <v>730</v>
      </c>
      <c r="F32" s="13">
        <f>F33+F34</f>
        <v>747</v>
      </c>
      <c r="G32" s="13">
        <f>G33+G34</f>
        <v>757</v>
      </c>
      <c r="H32" s="13">
        <f>H33+H34</f>
        <v>764</v>
      </c>
      <c r="I32" s="13">
        <f>I33+I34</f>
        <v>764</v>
      </c>
    </row>
    <row r="33" spans="1:9" ht="26.25">
      <c r="A33" s="9">
        <v>26</v>
      </c>
      <c r="B33" s="14" t="s">
        <v>12</v>
      </c>
      <c r="C33" s="9">
        <v>7291</v>
      </c>
      <c r="D33" s="12" t="s">
        <v>53</v>
      </c>
      <c r="E33" s="13">
        <v>629</v>
      </c>
      <c r="F33" s="13">
        <v>642</v>
      </c>
      <c r="G33" s="13">
        <v>648</v>
      </c>
      <c r="H33" s="13">
        <v>652</v>
      </c>
      <c r="I33" s="13">
        <v>652</v>
      </c>
    </row>
    <row r="34" spans="1:9" ht="25.5">
      <c r="A34" s="9">
        <v>27</v>
      </c>
      <c r="B34" s="14" t="s">
        <v>54</v>
      </c>
      <c r="C34" s="9">
        <v>7293</v>
      </c>
      <c r="D34" s="12" t="s">
        <v>55</v>
      </c>
      <c r="E34" s="13">
        <v>101</v>
      </c>
      <c r="F34" s="13">
        <v>105</v>
      </c>
      <c r="G34" s="13">
        <v>109</v>
      </c>
      <c r="H34" s="13">
        <v>112</v>
      </c>
      <c r="I34" s="13">
        <v>112</v>
      </c>
    </row>
    <row r="35" spans="1:9" ht="26.25">
      <c r="A35" s="9">
        <v>28</v>
      </c>
      <c r="B35" s="14" t="s">
        <v>56</v>
      </c>
      <c r="C35" s="9">
        <v>7300</v>
      </c>
      <c r="D35" s="12" t="s">
        <v>57</v>
      </c>
      <c r="E35" s="13">
        <v>2</v>
      </c>
      <c r="F35" s="13">
        <f>F36+F37</f>
        <v>2</v>
      </c>
      <c r="G35" s="13">
        <f>G36+G37</f>
        <v>2</v>
      </c>
      <c r="H35" s="13">
        <f>H36+H37</f>
        <v>2</v>
      </c>
      <c r="I35" s="13">
        <f>I36+I37</f>
        <v>2</v>
      </c>
    </row>
    <row r="36" spans="1:9" ht="26.25">
      <c r="A36" s="9">
        <v>29</v>
      </c>
      <c r="B36" s="14" t="s">
        <v>12</v>
      </c>
      <c r="C36" s="9">
        <v>7301</v>
      </c>
      <c r="D36" s="12" t="s">
        <v>58</v>
      </c>
      <c r="E36" s="13">
        <v>1</v>
      </c>
      <c r="F36" s="13">
        <v>1</v>
      </c>
      <c r="G36" s="13">
        <v>1</v>
      </c>
      <c r="H36" s="13">
        <v>1</v>
      </c>
      <c r="I36" s="13">
        <v>1</v>
      </c>
    </row>
    <row r="37" spans="1:9" ht="25.5">
      <c r="A37" s="9">
        <v>30</v>
      </c>
      <c r="B37" s="14" t="s">
        <v>54</v>
      </c>
      <c r="C37" s="9">
        <v>7305</v>
      </c>
      <c r="D37" s="12" t="s">
        <v>59</v>
      </c>
      <c r="E37" s="13">
        <v>1</v>
      </c>
      <c r="F37" s="13">
        <v>1</v>
      </c>
      <c r="G37" s="13">
        <v>1</v>
      </c>
      <c r="H37" s="13">
        <v>1</v>
      </c>
      <c r="I37" s="13">
        <v>1</v>
      </c>
    </row>
    <row r="38" spans="1:9" ht="26.25">
      <c r="A38" s="9">
        <v>31</v>
      </c>
      <c r="B38" s="14" t="s">
        <v>60</v>
      </c>
      <c r="C38" s="9">
        <v>7310</v>
      </c>
      <c r="D38" s="12" t="s">
        <v>61</v>
      </c>
      <c r="E38" s="13">
        <v>5</v>
      </c>
      <c r="F38" s="13">
        <f>F39+F40</f>
        <v>5</v>
      </c>
      <c r="G38" s="13">
        <f>G39+G40</f>
        <v>5</v>
      </c>
      <c r="H38" s="13">
        <f>H39+H40</f>
        <v>5</v>
      </c>
      <c r="I38" s="13">
        <f>I39+I40</f>
        <v>5</v>
      </c>
    </row>
    <row r="39" spans="1:9" ht="26.25">
      <c r="A39" s="9">
        <v>32</v>
      </c>
      <c r="B39" s="14" t="s">
        <v>12</v>
      </c>
      <c r="C39" s="9">
        <v>7311</v>
      </c>
      <c r="D39" s="12" t="s">
        <v>62</v>
      </c>
      <c r="E39" s="13">
        <v>1</v>
      </c>
      <c r="F39" s="13">
        <v>1</v>
      </c>
      <c r="G39" s="13">
        <v>1</v>
      </c>
      <c r="H39" s="13">
        <v>1</v>
      </c>
      <c r="I39" s="13">
        <v>1</v>
      </c>
    </row>
    <row r="40" spans="1:9" ht="25.5">
      <c r="A40" s="9">
        <v>33</v>
      </c>
      <c r="B40" s="14" t="s">
        <v>54</v>
      </c>
      <c r="C40" s="9">
        <v>7315</v>
      </c>
      <c r="D40" s="12" t="s">
        <v>63</v>
      </c>
      <c r="E40" s="13">
        <v>4</v>
      </c>
      <c r="F40" s="13">
        <v>4</v>
      </c>
      <c r="G40" s="13">
        <v>4</v>
      </c>
      <c r="H40" s="13">
        <v>4</v>
      </c>
      <c r="I40" s="13">
        <v>4</v>
      </c>
    </row>
    <row r="41" spans="1:9" ht="39">
      <c r="A41" s="9">
        <v>34</v>
      </c>
      <c r="B41" s="14" t="s">
        <v>64</v>
      </c>
      <c r="C41" s="9">
        <v>7320</v>
      </c>
      <c r="D41" s="12" t="s">
        <v>65</v>
      </c>
      <c r="E41" s="13">
        <v>47</v>
      </c>
      <c r="F41" s="13">
        <v>50</v>
      </c>
      <c r="G41" s="13">
        <v>53</v>
      </c>
      <c r="H41" s="13">
        <v>55</v>
      </c>
      <c r="I41" s="13">
        <v>56</v>
      </c>
    </row>
    <row r="42" spans="1:9" ht="26.25">
      <c r="A42" s="9">
        <v>35</v>
      </c>
      <c r="B42" s="14" t="s">
        <v>66</v>
      </c>
      <c r="C42" s="9">
        <v>7325</v>
      </c>
      <c r="D42" s="12" t="s">
        <v>67</v>
      </c>
      <c r="E42" s="13">
        <v>75</v>
      </c>
      <c r="F42" s="13">
        <v>77</v>
      </c>
      <c r="G42" s="13">
        <v>80</v>
      </c>
      <c r="H42" s="13">
        <v>80</v>
      </c>
      <c r="I42" s="13">
        <v>80</v>
      </c>
    </row>
    <row r="43" spans="1:9" ht="25.5">
      <c r="A43" s="9">
        <v>36</v>
      </c>
      <c r="B43" s="14" t="s">
        <v>68</v>
      </c>
      <c r="C43" s="9">
        <v>7330</v>
      </c>
      <c r="D43" s="12" t="s">
        <v>69</v>
      </c>
      <c r="E43" s="13">
        <v>12</v>
      </c>
      <c r="F43" s="13">
        <v>12</v>
      </c>
      <c r="G43" s="13">
        <v>12</v>
      </c>
      <c r="H43" s="13">
        <v>12</v>
      </c>
      <c r="I43" s="13">
        <v>12</v>
      </c>
    </row>
    <row r="44" spans="1:9" ht="39">
      <c r="A44" s="9">
        <v>37</v>
      </c>
      <c r="B44" s="10" t="s">
        <v>70</v>
      </c>
      <c r="C44" s="9">
        <v>7340</v>
      </c>
      <c r="D44" s="12" t="s">
        <v>71</v>
      </c>
      <c r="E44" s="17">
        <v>132942</v>
      </c>
      <c r="F44" s="17">
        <f>F45+F51+F55+F58+F64+F65+F68+F71+F74+F77+F78+F79</f>
        <v>136176</v>
      </c>
      <c r="G44" s="17">
        <f t="shared" ref="G44:I44" si="0">G45+G51+G55+G58+G64+G65+G68+G71+G74+G77+G78+G79</f>
        <v>137759</v>
      </c>
      <c r="H44" s="17">
        <f t="shared" si="0"/>
        <v>139296</v>
      </c>
      <c r="I44" s="17">
        <f t="shared" si="0"/>
        <v>140400</v>
      </c>
    </row>
    <row r="45" spans="1:9" ht="26.25">
      <c r="A45" s="9">
        <v>38</v>
      </c>
      <c r="B45" s="14" t="s">
        <v>10</v>
      </c>
      <c r="C45" s="9">
        <v>7341</v>
      </c>
      <c r="D45" s="12" t="s">
        <v>72</v>
      </c>
      <c r="E45" s="13">
        <v>23849</v>
      </c>
      <c r="F45" s="13">
        <f>F46+F47+F48+F49+F50</f>
        <v>24195</v>
      </c>
      <c r="G45" s="13">
        <f t="shared" ref="G45:I45" si="1">G46+G47+G48+G49+G50</f>
        <v>24393</v>
      </c>
      <c r="H45" s="13">
        <f t="shared" si="1"/>
        <v>24590</v>
      </c>
      <c r="I45" s="13">
        <f t="shared" si="1"/>
        <v>24791</v>
      </c>
    </row>
    <row r="46" spans="1:9" ht="26.25">
      <c r="A46" s="9">
        <v>39</v>
      </c>
      <c r="B46" s="14" t="s">
        <v>12</v>
      </c>
      <c r="C46" s="9">
        <v>7344</v>
      </c>
      <c r="D46" s="12" t="s">
        <v>73</v>
      </c>
      <c r="E46" s="13">
        <v>492</v>
      </c>
      <c r="F46" s="13">
        <v>502</v>
      </c>
      <c r="G46" s="13">
        <v>504</v>
      </c>
      <c r="H46" s="13">
        <v>504</v>
      </c>
      <c r="I46" s="13">
        <v>504</v>
      </c>
    </row>
    <row r="47" spans="1:9" ht="39">
      <c r="A47" s="9">
        <v>40</v>
      </c>
      <c r="B47" s="14" t="s">
        <v>14</v>
      </c>
      <c r="C47" s="9">
        <v>7347</v>
      </c>
      <c r="D47" s="12" t="s">
        <v>74</v>
      </c>
      <c r="E47" s="13">
        <v>3770</v>
      </c>
      <c r="F47" s="13">
        <v>3883</v>
      </c>
      <c r="G47" s="13">
        <v>3941</v>
      </c>
      <c r="H47" s="13">
        <v>4000</v>
      </c>
      <c r="I47" s="13">
        <v>4060</v>
      </c>
    </row>
    <row r="48" spans="1:9" ht="39">
      <c r="A48" s="9">
        <v>41</v>
      </c>
      <c r="B48" s="14" t="s">
        <v>16</v>
      </c>
      <c r="C48" s="9">
        <v>7350</v>
      </c>
      <c r="D48" s="12" t="s">
        <v>75</v>
      </c>
      <c r="E48" s="13">
        <v>1912</v>
      </c>
      <c r="F48" s="13">
        <v>1931</v>
      </c>
      <c r="G48" s="13">
        <v>1950</v>
      </c>
      <c r="H48" s="13">
        <v>1970</v>
      </c>
      <c r="I48" s="13">
        <v>1990</v>
      </c>
    </row>
    <row r="49" spans="1:9" ht="26.25">
      <c r="A49" s="9">
        <v>42</v>
      </c>
      <c r="B49" s="14" t="s">
        <v>18</v>
      </c>
      <c r="C49" s="9">
        <v>7353</v>
      </c>
      <c r="D49" s="12" t="s">
        <v>76</v>
      </c>
      <c r="E49" s="13">
        <v>2772</v>
      </c>
      <c r="F49" s="13">
        <v>2827</v>
      </c>
      <c r="G49" s="13">
        <v>2870</v>
      </c>
      <c r="H49" s="13">
        <v>2913</v>
      </c>
      <c r="I49" s="13">
        <v>2957</v>
      </c>
    </row>
    <row r="50" spans="1:9" ht="25.5">
      <c r="A50" s="9">
        <v>43</v>
      </c>
      <c r="B50" s="14" t="s">
        <v>20</v>
      </c>
      <c r="C50" s="9">
        <v>7356</v>
      </c>
      <c r="D50" s="12" t="s">
        <v>77</v>
      </c>
      <c r="E50" s="13">
        <v>14903</v>
      </c>
      <c r="F50" s="13">
        <v>15052</v>
      </c>
      <c r="G50" s="13">
        <v>15128</v>
      </c>
      <c r="H50" s="13">
        <v>15203</v>
      </c>
      <c r="I50" s="13">
        <v>15280</v>
      </c>
    </row>
    <row r="51" spans="1:9" ht="26.25">
      <c r="A51" s="9">
        <v>44</v>
      </c>
      <c r="B51" s="14" t="s">
        <v>22</v>
      </c>
      <c r="C51" s="9">
        <v>7360</v>
      </c>
      <c r="D51" s="12" t="s">
        <v>78</v>
      </c>
      <c r="E51" s="13">
        <v>25</v>
      </c>
      <c r="F51" s="13">
        <f>F52+F53+F54</f>
        <v>25</v>
      </c>
      <c r="G51" s="13">
        <f t="shared" ref="G51:I51" si="2">G52+G53+G54</f>
        <v>25</v>
      </c>
      <c r="H51" s="13">
        <f t="shared" si="2"/>
        <v>25</v>
      </c>
      <c r="I51" s="13">
        <f t="shared" si="2"/>
        <v>25</v>
      </c>
    </row>
    <row r="52" spans="1:9" ht="25.5">
      <c r="A52" s="9">
        <v>45</v>
      </c>
      <c r="B52" s="14" t="s">
        <v>24</v>
      </c>
      <c r="C52" s="9">
        <v>7361</v>
      </c>
      <c r="D52" s="12" t="s">
        <v>79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</row>
    <row r="53" spans="1:9" ht="26.25">
      <c r="A53" s="9">
        <v>46</v>
      </c>
      <c r="B53" s="14" t="s">
        <v>26</v>
      </c>
      <c r="C53" s="9">
        <v>7363</v>
      </c>
      <c r="D53" s="12" t="s">
        <v>80</v>
      </c>
      <c r="E53" s="13">
        <v>2</v>
      </c>
      <c r="F53" s="13">
        <v>2</v>
      </c>
      <c r="G53" s="13">
        <v>2</v>
      </c>
      <c r="H53" s="13">
        <v>2</v>
      </c>
      <c r="I53" s="13">
        <v>2</v>
      </c>
    </row>
    <row r="54" spans="1:9" ht="25.5">
      <c r="A54" s="9">
        <v>47</v>
      </c>
      <c r="B54" s="14" t="s">
        <v>28</v>
      </c>
      <c r="C54" s="9">
        <v>7367</v>
      </c>
      <c r="D54" s="12" t="s">
        <v>81</v>
      </c>
      <c r="E54" s="13">
        <v>23</v>
      </c>
      <c r="F54" s="13">
        <v>23</v>
      </c>
      <c r="G54" s="13">
        <v>23</v>
      </c>
      <c r="H54" s="13">
        <v>23</v>
      </c>
      <c r="I54" s="13">
        <v>23</v>
      </c>
    </row>
    <row r="55" spans="1:9" ht="25.5">
      <c r="A55" s="9">
        <v>48</v>
      </c>
      <c r="B55" s="14" t="s">
        <v>30</v>
      </c>
      <c r="C55" s="9">
        <v>7370</v>
      </c>
      <c r="D55" s="12" t="s">
        <v>82</v>
      </c>
      <c r="E55" s="13">
        <v>10932</v>
      </c>
      <c r="F55" s="13">
        <f>F56+F57</f>
        <v>11281</v>
      </c>
      <c r="G55" s="13">
        <f t="shared" ref="G55:I55" si="3">G56+G57</f>
        <v>11433</v>
      </c>
      <c r="H55" s="13">
        <f t="shared" si="3"/>
        <v>11592</v>
      </c>
      <c r="I55" s="13">
        <f t="shared" si="3"/>
        <v>11720</v>
      </c>
    </row>
    <row r="56" spans="1:9" ht="26.25">
      <c r="A56" s="9">
        <v>49</v>
      </c>
      <c r="B56" s="14" t="s">
        <v>32</v>
      </c>
      <c r="C56" s="9">
        <v>7371</v>
      </c>
      <c r="D56" s="12" t="s">
        <v>83</v>
      </c>
      <c r="E56" s="13">
        <v>2959</v>
      </c>
      <c r="F56" s="13">
        <v>2989</v>
      </c>
      <c r="G56" s="13">
        <v>3017</v>
      </c>
      <c r="H56" s="13">
        <v>3049</v>
      </c>
      <c r="I56" s="13">
        <v>3049</v>
      </c>
    </row>
    <row r="57" spans="1:9" ht="25.5">
      <c r="A57" s="9">
        <v>50</v>
      </c>
      <c r="B57" s="14" t="s">
        <v>34</v>
      </c>
      <c r="C57" s="9">
        <v>7374</v>
      </c>
      <c r="D57" s="12" t="s">
        <v>84</v>
      </c>
      <c r="E57" s="13">
        <v>7973</v>
      </c>
      <c r="F57" s="13">
        <v>8292</v>
      </c>
      <c r="G57" s="13">
        <v>8416</v>
      </c>
      <c r="H57" s="13">
        <v>8543</v>
      </c>
      <c r="I57" s="13">
        <v>8671</v>
      </c>
    </row>
    <row r="58" spans="1:9" ht="26.25">
      <c r="A58" s="9">
        <v>51</v>
      </c>
      <c r="B58" s="14" t="s">
        <v>36</v>
      </c>
      <c r="C58" s="9">
        <v>7380</v>
      </c>
      <c r="D58" s="12" t="s">
        <v>85</v>
      </c>
      <c r="E58" s="13">
        <v>59898</v>
      </c>
      <c r="F58" s="13">
        <f>F59+F60+F61+F62+F63</f>
        <v>61904</v>
      </c>
      <c r="G58" s="13">
        <f t="shared" ref="G58:I58" si="4">G59+G60+G61+G62+G63</f>
        <v>62798</v>
      </c>
      <c r="H58" s="13">
        <f t="shared" si="4"/>
        <v>63707</v>
      </c>
      <c r="I58" s="13">
        <f t="shared" si="4"/>
        <v>64233</v>
      </c>
    </row>
    <row r="59" spans="1:9" ht="26.25">
      <c r="A59" s="9">
        <v>52</v>
      </c>
      <c r="B59" s="14" t="s">
        <v>12</v>
      </c>
      <c r="C59" s="9">
        <v>7383</v>
      </c>
      <c r="D59" s="12" t="s">
        <v>86</v>
      </c>
      <c r="E59" s="13">
        <v>430</v>
      </c>
      <c r="F59" s="13">
        <v>452</v>
      </c>
      <c r="G59" s="13">
        <v>454</v>
      </c>
      <c r="H59" s="13">
        <v>456</v>
      </c>
      <c r="I59" s="13">
        <v>456</v>
      </c>
    </row>
    <row r="60" spans="1:9" ht="39">
      <c r="A60" s="9">
        <v>53</v>
      </c>
      <c r="B60" s="14" t="s">
        <v>14</v>
      </c>
      <c r="C60" s="9">
        <v>7385</v>
      </c>
      <c r="D60" s="12" t="s">
        <v>87</v>
      </c>
      <c r="E60" s="13">
        <v>8387</v>
      </c>
      <c r="F60" s="13">
        <v>8429</v>
      </c>
      <c r="G60" s="13">
        <v>8471</v>
      </c>
      <c r="H60" s="13">
        <v>8513</v>
      </c>
      <c r="I60" s="13">
        <v>8556</v>
      </c>
    </row>
    <row r="61" spans="1:9" ht="39">
      <c r="A61" s="9">
        <v>54</v>
      </c>
      <c r="B61" s="14" t="s">
        <v>16</v>
      </c>
      <c r="C61" s="9">
        <v>7387</v>
      </c>
      <c r="D61" s="12" t="s">
        <v>88</v>
      </c>
      <c r="E61" s="13">
        <v>2979</v>
      </c>
      <c r="F61" s="13">
        <v>3098</v>
      </c>
      <c r="G61" s="13">
        <v>3145</v>
      </c>
      <c r="H61" s="13">
        <v>3192</v>
      </c>
      <c r="I61" s="13">
        <v>3224</v>
      </c>
    </row>
    <row r="62" spans="1:9" ht="26.25">
      <c r="A62" s="9">
        <v>55</v>
      </c>
      <c r="B62" s="14" t="s">
        <v>18</v>
      </c>
      <c r="C62" s="9">
        <v>7390</v>
      </c>
      <c r="D62" s="12" t="s">
        <v>89</v>
      </c>
      <c r="E62" s="13">
        <v>12942</v>
      </c>
      <c r="F62" s="13">
        <v>13007</v>
      </c>
      <c r="G62" s="13">
        <v>13072</v>
      </c>
      <c r="H62" s="13">
        <v>13137</v>
      </c>
      <c r="I62" s="13">
        <v>13203</v>
      </c>
    </row>
    <row r="63" spans="1:9" ht="25.5">
      <c r="A63" s="9">
        <v>56</v>
      </c>
      <c r="B63" s="14" t="s">
        <v>20</v>
      </c>
      <c r="C63" s="9">
        <v>7393</v>
      </c>
      <c r="D63" s="12" t="s">
        <v>90</v>
      </c>
      <c r="E63" s="13">
        <v>35160</v>
      </c>
      <c r="F63" s="13">
        <v>36918</v>
      </c>
      <c r="G63" s="13">
        <v>37656</v>
      </c>
      <c r="H63" s="13">
        <v>38409</v>
      </c>
      <c r="I63" s="13">
        <v>38794</v>
      </c>
    </row>
    <row r="64" spans="1:9" ht="39">
      <c r="A64" s="9">
        <v>57</v>
      </c>
      <c r="B64" s="14" t="s">
        <v>91</v>
      </c>
      <c r="C64" s="9">
        <v>7400</v>
      </c>
      <c r="D64" s="12" t="s">
        <v>92</v>
      </c>
      <c r="E64" s="13">
        <v>13895</v>
      </c>
      <c r="F64" s="13">
        <v>14173</v>
      </c>
      <c r="G64" s="13">
        <v>14385</v>
      </c>
      <c r="H64" s="13">
        <v>14529</v>
      </c>
      <c r="I64" s="13">
        <v>14675</v>
      </c>
    </row>
    <row r="65" spans="1:9" ht="26.25">
      <c r="A65" s="9">
        <v>58</v>
      </c>
      <c r="B65" s="14" t="s">
        <v>45</v>
      </c>
      <c r="C65" s="9">
        <v>7403</v>
      </c>
      <c r="D65" s="12" t="s">
        <v>93</v>
      </c>
      <c r="E65" s="13">
        <v>1919</v>
      </c>
      <c r="F65" s="13">
        <f t="shared" ref="F65:I65" si="5">F66+F67</f>
        <v>1923</v>
      </c>
      <c r="G65" s="13">
        <f t="shared" si="5"/>
        <v>1927</v>
      </c>
      <c r="H65" s="13">
        <f t="shared" si="5"/>
        <v>1931</v>
      </c>
      <c r="I65" s="13">
        <f t="shared" si="5"/>
        <v>1931</v>
      </c>
    </row>
    <row r="66" spans="1:9" ht="26.25">
      <c r="A66" s="9">
        <v>59</v>
      </c>
      <c r="B66" s="14" t="s">
        <v>47</v>
      </c>
      <c r="C66" s="9">
        <v>7406</v>
      </c>
      <c r="D66" s="12" t="s">
        <v>94</v>
      </c>
      <c r="E66" s="13">
        <v>277</v>
      </c>
      <c r="F66" s="13">
        <v>281</v>
      </c>
      <c r="G66" s="13">
        <v>285</v>
      </c>
      <c r="H66" s="13">
        <v>289</v>
      </c>
      <c r="I66" s="13">
        <v>289</v>
      </c>
    </row>
    <row r="67" spans="1:9" ht="25.5">
      <c r="A67" s="9">
        <v>60</v>
      </c>
      <c r="B67" s="14" t="s">
        <v>49</v>
      </c>
      <c r="C67" s="9">
        <v>7409</v>
      </c>
      <c r="D67" s="12" t="s">
        <v>95</v>
      </c>
      <c r="E67" s="13">
        <v>1642</v>
      </c>
      <c r="F67" s="13">
        <v>1642</v>
      </c>
      <c r="G67" s="13">
        <v>1642</v>
      </c>
      <c r="H67" s="13">
        <v>1642</v>
      </c>
      <c r="I67" s="13">
        <v>1642</v>
      </c>
    </row>
    <row r="68" spans="1:9" ht="39">
      <c r="A68" s="9">
        <v>61</v>
      </c>
      <c r="B68" s="14" t="s">
        <v>51</v>
      </c>
      <c r="C68" s="9">
        <v>7412</v>
      </c>
      <c r="D68" s="12" t="s">
        <v>96</v>
      </c>
      <c r="E68" s="13">
        <v>5381</v>
      </c>
      <c r="F68" s="13">
        <f t="shared" ref="F68:I68" si="6">F69+F70</f>
        <v>5523</v>
      </c>
      <c r="G68" s="13">
        <f t="shared" si="6"/>
        <v>5613</v>
      </c>
      <c r="H68" s="13">
        <f t="shared" si="6"/>
        <v>5703</v>
      </c>
      <c r="I68" s="13">
        <f t="shared" si="6"/>
        <v>5772</v>
      </c>
    </row>
    <row r="69" spans="1:9" ht="26.25">
      <c r="A69" s="9">
        <v>62</v>
      </c>
      <c r="B69" s="14" t="s">
        <v>12</v>
      </c>
      <c r="C69" s="9">
        <v>7415</v>
      </c>
      <c r="D69" s="12" t="s">
        <v>97</v>
      </c>
      <c r="E69" s="13">
        <v>1167</v>
      </c>
      <c r="F69" s="13">
        <v>1225</v>
      </c>
      <c r="G69" s="13">
        <v>1250</v>
      </c>
      <c r="H69" s="13">
        <v>1275</v>
      </c>
      <c r="I69" s="13">
        <v>1300</v>
      </c>
    </row>
    <row r="70" spans="1:9" ht="25.5">
      <c r="A70" s="9">
        <v>63</v>
      </c>
      <c r="B70" s="14" t="s">
        <v>54</v>
      </c>
      <c r="C70" s="9">
        <v>7418</v>
      </c>
      <c r="D70" s="12" t="s">
        <v>98</v>
      </c>
      <c r="E70" s="13">
        <v>4214</v>
      </c>
      <c r="F70" s="13">
        <v>4298</v>
      </c>
      <c r="G70" s="13">
        <v>4363</v>
      </c>
      <c r="H70" s="13">
        <v>4428</v>
      </c>
      <c r="I70" s="13">
        <v>4472</v>
      </c>
    </row>
    <row r="71" spans="1:9" ht="26.25">
      <c r="A71" s="9">
        <v>64</v>
      </c>
      <c r="B71" s="14" t="s">
        <v>56</v>
      </c>
      <c r="C71" s="9">
        <v>7420</v>
      </c>
      <c r="D71" s="12" t="s">
        <v>99</v>
      </c>
      <c r="E71" s="13">
        <v>1224</v>
      </c>
      <c r="F71" s="13">
        <f t="shared" ref="F71:I71" si="7">F72+F73</f>
        <v>1224</v>
      </c>
      <c r="G71" s="13">
        <f t="shared" si="7"/>
        <v>1224</v>
      </c>
      <c r="H71" s="13">
        <f t="shared" si="7"/>
        <v>1224</v>
      </c>
      <c r="I71" s="13">
        <f t="shared" si="7"/>
        <v>1224</v>
      </c>
    </row>
    <row r="72" spans="1:9" ht="26.25">
      <c r="A72" s="9">
        <v>65</v>
      </c>
      <c r="B72" s="14" t="s">
        <v>12</v>
      </c>
      <c r="C72" s="9">
        <v>7423</v>
      </c>
      <c r="D72" s="12" t="s">
        <v>100</v>
      </c>
      <c r="E72" s="13">
        <v>7</v>
      </c>
      <c r="F72" s="13">
        <v>7</v>
      </c>
      <c r="G72" s="13">
        <v>7</v>
      </c>
      <c r="H72" s="13">
        <v>7</v>
      </c>
      <c r="I72" s="13">
        <v>7</v>
      </c>
    </row>
    <row r="73" spans="1:9" ht="25.5">
      <c r="A73" s="9">
        <v>66</v>
      </c>
      <c r="B73" s="14" t="s">
        <v>54</v>
      </c>
      <c r="C73" s="9">
        <v>7425</v>
      </c>
      <c r="D73" s="12" t="s">
        <v>101</v>
      </c>
      <c r="E73" s="13">
        <v>1217</v>
      </c>
      <c r="F73" s="13">
        <v>1217</v>
      </c>
      <c r="G73" s="13">
        <v>1217</v>
      </c>
      <c r="H73" s="13">
        <v>1217</v>
      </c>
      <c r="I73" s="13">
        <v>1217</v>
      </c>
    </row>
    <row r="74" spans="1:9" ht="26.25">
      <c r="A74" s="9">
        <v>67</v>
      </c>
      <c r="B74" s="14" t="s">
        <v>60</v>
      </c>
      <c r="C74" s="9">
        <v>7430</v>
      </c>
      <c r="D74" s="12" t="s">
        <v>102</v>
      </c>
      <c r="E74" s="13">
        <v>31</v>
      </c>
      <c r="F74" s="13">
        <f t="shared" ref="F74:I74" si="8">F75+F76</f>
        <v>31</v>
      </c>
      <c r="G74" s="13">
        <f t="shared" si="8"/>
        <v>31</v>
      </c>
      <c r="H74" s="13">
        <f t="shared" si="8"/>
        <v>31</v>
      </c>
      <c r="I74" s="13">
        <f t="shared" si="8"/>
        <v>31</v>
      </c>
    </row>
    <row r="75" spans="1:9" ht="26.25">
      <c r="A75" s="9">
        <v>68</v>
      </c>
      <c r="B75" s="14" t="s">
        <v>12</v>
      </c>
      <c r="C75" s="9">
        <v>7432</v>
      </c>
      <c r="D75" s="12" t="s">
        <v>103</v>
      </c>
      <c r="E75" s="13">
        <v>10</v>
      </c>
      <c r="F75" s="13">
        <v>10</v>
      </c>
      <c r="G75" s="13">
        <v>10</v>
      </c>
      <c r="H75" s="13">
        <v>10</v>
      </c>
      <c r="I75" s="13">
        <v>10</v>
      </c>
    </row>
    <row r="76" spans="1:9" ht="25.5">
      <c r="A76" s="9">
        <v>69</v>
      </c>
      <c r="B76" s="14" t="s">
        <v>54</v>
      </c>
      <c r="C76" s="9">
        <v>7435</v>
      </c>
      <c r="D76" s="12" t="s">
        <v>104</v>
      </c>
      <c r="E76" s="13">
        <v>21</v>
      </c>
      <c r="F76" s="13">
        <v>21</v>
      </c>
      <c r="G76" s="13">
        <v>21</v>
      </c>
      <c r="H76" s="13">
        <v>21</v>
      </c>
      <c r="I76" s="13">
        <v>21</v>
      </c>
    </row>
    <row r="77" spans="1:9" ht="39">
      <c r="A77" s="9">
        <v>70</v>
      </c>
      <c r="B77" s="14" t="s">
        <v>64</v>
      </c>
      <c r="C77" s="9">
        <v>7440</v>
      </c>
      <c r="D77" s="12" t="s">
        <v>105</v>
      </c>
      <c r="E77" s="13">
        <v>6692</v>
      </c>
      <c r="F77" s="13">
        <v>6726</v>
      </c>
      <c r="G77" s="13">
        <v>6759</v>
      </c>
      <c r="H77" s="13">
        <v>6793</v>
      </c>
      <c r="I77" s="13">
        <v>6827</v>
      </c>
    </row>
    <row r="78" spans="1:9" ht="26.25">
      <c r="A78" s="9">
        <v>71</v>
      </c>
      <c r="B78" s="14" t="s">
        <v>66</v>
      </c>
      <c r="C78" s="9">
        <v>7450</v>
      </c>
      <c r="D78" s="12" t="s">
        <v>106</v>
      </c>
      <c r="E78" s="13">
        <v>7531</v>
      </c>
      <c r="F78" s="13">
        <v>7606</v>
      </c>
      <c r="G78" s="13">
        <v>7606</v>
      </c>
      <c r="H78" s="13">
        <v>7606</v>
      </c>
      <c r="I78" s="13">
        <v>7606</v>
      </c>
    </row>
    <row r="79" spans="1:9" ht="25.5">
      <c r="A79" s="9">
        <v>72</v>
      </c>
      <c r="B79" s="14" t="s">
        <v>68</v>
      </c>
      <c r="C79" s="9">
        <v>7455</v>
      </c>
      <c r="D79" s="12" t="s">
        <v>107</v>
      </c>
      <c r="E79" s="13">
        <v>1565</v>
      </c>
      <c r="F79" s="13">
        <v>1565</v>
      </c>
      <c r="G79" s="13">
        <v>1565</v>
      </c>
      <c r="H79" s="13">
        <v>1565</v>
      </c>
      <c r="I79" s="13">
        <v>1565</v>
      </c>
    </row>
    <row r="80" spans="1:9" ht="39">
      <c r="A80" s="9">
        <v>73</v>
      </c>
      <c r="B80" s="10" t="s">
        <v>108</v>
      </c>
      <c r="C80" s="9">
        <v>7460</v>
      </c>
      <c r="D80" s="12" t="s">
        <v>109</v>
      </c>
      <c r="E80" s="13">
        <f>E44</f>
        <v>132942</v>
      </c>
      <c r="F80" s="13">
        <f>F44</f>
        <v>136176</v>
      </c>
      <c r="G80" s="13">
        <f t="shared" ref="G80:I80" si="9">G44</f>
        <v>137759</v>
      </c>
      <c r="H80" s="13">
        <f t="shared" si="9"/>
        <v>139296</v>
      </c>
      <c r="I80" s="13">
        <f t="shared" si="9"/>
        <v>140400</v>
      </c>
    </row>
    <row r="81" spans="1:9" ht="26.25">
      <c r="A81" s="9">
        <v>74</v>
      </c>
      <c r="B81" s="10" t="s">
        <v>110</v>
      </c>
      <c r="C81" s="9">
        <v>7463</v>
      </c>
      <c r="D81" s="12" t="s">
        <v>111</v>
      </c>
      <c r="E81" s="18">
        <v>137049</v>
      </c>
      <c r="F81" s="18">
        <v>142670</v>
      </c>
      <c r="G81" s="18">
        <v>145591</v>
      </c>
      <c r="H81" s="18">
        <v>148496</v>
      </c>
      <c r="I81" s="18">
        <v>152003</v>
      </c>
    </row>
    <row r="82" spans="1:9" ht="26.25">
      <c r="A82" s="9">
        <v>75</v>
      </c>
      <c r="B82" s="10" t="s">
        <v>112</v>
      </c>
      <c r="C82" s="9">
        <v>7465</v>
      </c>
      <c r="D82" s="12" t="s">
        <v>113</v>
      </c>
      <c r="E82" s="19">
        <f>E81/E80*100</f>
        <v>103.08931714582299</v>
      </c>
      <c r="F82" s="19">
        <f t="shared" ref="F82:I82" si="10">F81/F80*100</f>
        <v>104.76882857478557</v>
      </c>
      <c r="G82" s="19">
        <f t="shared" si="10"/>
        <v>105.68529097917379</v>
      </c>
      <c r="H82" s="19">
        <f t="shared" si="10"/>
        <v>106.60464047783138</v>
      </c>
      <c r="I82" s="19">
        <f t="shared" si="10"/>
        <v>108.26424501424501</v>
      </c>
    </row>
    <row r="83" spans="1:9" ht="51">
      <c r="A83" s="9">
        <v>76</v>
      </c>
      <c r="B83" s="10" t="s">
        <v>6</v>
      </c>
      <c r="C83" s="9">
        <v>7470</v>
      </c>
      <c r="D83" s="12" t="s">
        <v>114</v>
      </c>
      <c r="E83" s="20">
        <v>108.35</v>
      </c>
      <c r="F83" s="20">
        <v>105.25</v>
      </c>
      <c r="G83" s="20">
        <v>105.25</v>
      </c>
      <c r="H83" s="20">
        <v>105.25</v>
      </c>
      <c r="I83" s="20">
        <v>105.25</v>
      </c>
    </row>
    <row r="84" spans="1:9" ht="15.75">
      <c r="A84" s="9">
        <v>77</v>
      </c>
      <c r="B84" s="33" t="s">
        <v>115</v>
      </c>
      <c r="C84" s="9">
        <v>7475</v>
      </c>
      <c r="D84" s="21"/>
      <c r="E84" s="9">
        <v>0</v>
      </c>
      <c r="F84" s="9">
        <v>0</v>
      </c>
      <c r="G84" s="9">
        <v>0</v>
      </c>
      <c r="H84" s="9">
        <v>0</v>
      </c>
      <c r="I84" s="9">
        <v>0</v>
      </c>
    </row>
    <row r="85" spans="1:9" ht="65.25">
      <c r="A85" s="22" t="s">
        <v>7</v>
      </c>
      <c r="B85" s="22"/>
      <c r="C85" s="23">
        <v>7210</v>
      </c>
      <c r="D85" s="23" t="s">
        <v>126</v>
      </c>
      <c r="E85" s="24">
        <v>148496</v>
      </c>
      <c r="F85" s="24">
        <f>F81*F83%+F84</f>
        <v>150160.17499999999</v>
      </c>
      <c r="G85" s="24">
        <f>G81*G83%+G84</f>
        <v>153234.5275</v>
      </c>
      <c r="H85" s="24">
        <f>H81*H83%+H84</f>
        <v>156292.04</v>
      </c>
      <c r="I85" s="24">
        <f>I81*I83%+I84</f>
        <v>159983.1575</v>
      </c>
    </row>
    <row r="88" spans="1:9" ht="20.25">
      <c r="D88" s="25" t="s">
        <v>123</v>
      </c>
      <c r="E88" s="25"/>
      <c r="F88" s="25"/>
      <c r="G88" s="25"/>
      <c r="H88" s="25"/>
      <c r="I88" s="25"/>
    </row>
    <row r="89" spans="1:9" ht="40.5">
      <c r="D89" s="26" t="s">
        <v>124</v>
      </c>
      <c r="E89" s="26">
        <v>2019</v>
      </c>
      <c r="F89" s="26">
        <v>2020</v>
      </c>
      <c r="G89" s="26">
        <v>2021</v>
      </c>
      <c r="H89" s="26">
        <v>2022</v>
      </c>
      <c r="I89" s="26" t="s">
        <v>116</v>
      </c>
    </row>
    <row r="90" spans="1:9" ht="20.25">
      <c r="D90" s="27" t="s">
        <v>118</v>
      </c>
      <c r="E90" s="28">
        <v>107077</v>
      </c>
      <c r="F90" s="28">
        <v>139199</v>
      </c>
      <c r="G90" s="28">
        <v>142817</v>
      </c>
      <c r="H90" s="28">
        <v>148496</v>
      </c>
      <c r="I90" s="29"/>
    </row>
    <row r="91" spans="1:9" ht="20.25">
      <c r="D91" s="27" t="s">
        <v>117</v>
      </c>
      <c r="E91" s="28">
        <v>107108</v>
      </c>
      <c r="F91" s="28">
        <v>132125</v>
      </c>
      <c r="G91" s="28">
        <v>125645</v>
      </c>
      <c r="H91" s="28">
        <v>137049</v>
      </c>
      <c r="I91" s="29"/>
    </row>
    <row r="92" spans="1:9" ht="40.5">
      <c r="D92" s="30" t="s">
        <v>125</v>
      </c>
      <c r="E92" s="31">
        <f>E90/E91*100</f>
        <v>99.971057250625535</v>
      </c>
      <c r="F92" s="31">
        <f t="shared" ref="F92:H92" si="11">F90/F91*100</f>
        <v>105.35402081362346</v>
      </c>
      <c r="G92" s="31">
        <f t="shared" si="11"/>
        <v>113.66707787814876</v>
      </c>
      <c r="H92" s="31">
        <f t="shared" si="11"/>
        <v>108.35248706666958</v>
      </c>
      <c r="I92" s="31">
        <v>105.25</v>
      </c>
    </row>
  </sheetData>
  <mergeCells count="12">
    <mergeCell ref="A85:B85"/>
    <mergeCell ref="D88:I88"/>
    <mergeCell ref="D1:I1"/>
    <mergeCell ref="A3:H3"/>
    <mergeCell ref="G5:I5"/>
    <mergeCell ref="A6:A7"/>
    <mergeCell ref="B6:B7"/>
    <mergeCell ref="C6:C7"/>
    <mergeCell ref="D6:D7"/>
    <mergeCell ref="E6:E7"/>
    <mergeCell ref="F6:F7"/>
    <mergeCell ref="G6:I6"/>
  </mergeCells>
  <pageMargins left="0.15748031496062992" right="0.70866141732283472" top="0.15748031496062992" bottom="0.15748031496062992" header="0.31496062992125984" footer="0.31496062992125984"/>
  <pageSetup paperSize="9" scale="65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Просвиркина  Светлана  Андреевна</dc:creator>
  <cp:lastModifiedBy>Григоренко Юлия Юрьевна</cp:lastModifiedBy>
  <cp:lastPrinted>2023-08-01T02:53:51Z</cp:lastPrinted>
  <dcterms:created xsi:type="dcterms:W3CDTF">2023-03-02T02:43:06Z</dcterms:created>
  <dcterms:modified xsi:type="dcterms:W3CDTF">2023-08-01T02:54:34Z</dcterms:modified>
</cp:coreProperties>
</file>