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Ответы ГАД и ГАИ\048\"/>
    </mc:Choice>
  </mc:AlternateContent>
  <bookViews>
    <workbookView xWindow="0" yWindow="0" windowWidth="28800" windowHeight="12000"/>
  </bookViews>
  <sheets>
    <sheet name="РАСЧЕТ ПНВОС" sheetId="3" r:id="rId1"/>
  </sheets>
  <calcPr calcId="162913"/>
</workbook>
</file>

<file path=xl/calcChain.xml><?xml version="1.0" encoding="utf-8"?>
<calcChain xmlns="http://schemas.openxmlformats.org/spreadsheetml/2006/main">
  <c r="M8" i="3" l="1"/>
  <c r="C8" i="3" l="1"/>
  <c r="B8" i="3"/>
  <c r="F7" i="3" l="1"/>
  <c r="F6" i="3"/>
  <c r="F5" i="3"/>
  <c r="F4" i="3"/>
  <c r="G4" i="3"/>
  <c r="G5" i="3"/>
  <c r="G6" i="3"/>
  <c r="G7" i="3"/>
  <c r="E7" i="3"/>
  <c r="E6" i="3"/>
  <c r="E5" i="3"/>
  <c r="E4" i="3"/>
  <c r="F8" i="3" l="1"/>
  <c r="E8" i="3"/>
  <c r="G8" i="3"/>
  <c r="J8" i="3" l="1"/>
  <c r="H7" i="3" l="1"/>
  <c r="L7" i="3" s="1"/>
  <c r="M7" i="3" s="1"/>
  <c r="H6" i="3"/>
  <c r="L6" i="3" s="1"/>
  <c r="M6" i="3" s="1"/>
  <c r="H4" i="3"/>
  <c r="L4" i="3" s="1"/>
  <c r="M4" i="3" s="1"/>
  <c r="H5" i="3"/>
  <c r="L5" i="3" s="1"/>
  <c r="M5" i="3" s="1"/>
  <c r="O5" i="3" l="1"/>
  <c r="N5" i="3"/>
  <c r="O6" i="3"/>
  <c r="N6" i="3"/>
  <c r="O4" i="3"/>
  <c r="N4" i="3"/>
  <c r="N7" i="3"/>
  <c r="O7" i="3"/>
  <c r="H8" i="3"/>
  <c r="N8" i="3" l="1"/>
  <c r="O8" i="3"/>
  <c r="D8" i="3"/>
  <c r="I8" i="3" l="1"/>
  <c r="K8" i="3" l="1"/>
  <c r="L8" i="3"/>
</calcChain>
</file>

<file path=xl/sharedStrings.xml><?xml version="1.0" encoding="utf-8"?>
<sst xmlns="http://schemas.openxmlformats.org/spreadsheetml/2006/main" count="21" uniqueCount="21">
  <si>
    <t>КБК</t>
  </si>
  <si>
    <t>начисления 2020 (100%)</t>
  </si>
  <si>
    <t>начисления 2021 (100%)</t>
  </si>
  <si>
    <t>начисления 2022 (100%)</t>
  </si>
  <si>
    <t>начисления 2020 (40%)</t>
  </si>
  <si>
    <t>начисления 2021 (40%)</t>
  </si>
  <si>
    <t>начисления 2022 (40%)</t>
  </si>
  <si>
    <t xml:space="preserve">средние начисления за 3 года (2020+2021+2022)/3 
40% </t>
  </si>
  <si>
    <t>ЧД
40 %</t>
  </si>
  <si>
    <t>а 
(отклонение от факт исполнения)
40%</t>
  </si>
  <si>
    <t>b
(поступление дебиторской задолженности)
40%</t>
  </si>
  <si>
    <t>2023
40%</t>
  </si>
  <si>
    <t>прогноз на 2024 год (2023/1,19*1,26)
40 %</t>
  </si>
  <si>
    <t>прогноз на 2025 год (=2024)
40 %</t>
  </si>
  <si>
    <t>прогноз на 2026 год (=2024)
40 %</t>
  </si>
  <si>
    <t>Расчет поступлений в бюджет Камчатского края на 2024 год и плановый период 2025 и 2026 годов (40 %) на 02.10.2023</t>
  </si>
  <si>
    <t>048 1 12 01010 01 0000 120</t>
  </si>
  <si>
    <t>ИТОГО</t>
  </si>
  <si>
    <t>048 1 12 01030 01 0000 120</t>
  </si>
  <si>
    <t>048 1 12 01041 01 0000 120</t>
  </si>
  <si>
    <t>048 1 12 01042 01 0000 120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</si>
</sst>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4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12">
    <cellStyle name="Обычный" xfId="0" builtinId="0"/>
    <cellStyle name="Обычный 2" xfId="1"/>
    <cellStyle name="Обычный 2 2" xfId="3"/>
    <cellStyle name="Обычный 2 2 2" xfId="5"/>
    <cellStyle name="Обычный 2 2 2 2" xfId="9"/>
    <cellStyle name="Обычный 2 2 3" xfId="11"/>
    <cellStyle name="Обычный 2 2 4" xfId="7"/>
    <cellStyle name="Обычный 2 3" xfId="2"/>
    <cellStyle name="Обычный 2 3 2" xfId="8"/>
    <cellStyle name="Обычный 2 4" xfId="4"/>
    <cellStyle name="Обычный 2 4 2" xfId="10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view="pageBreakPreview" topLeftCell="B1" zoomScale="115" zoomScaleNormal="100" zoomScaleSheetLayoutView="115" workbookViewId="0">
      <selection activeCell="P14" sqref="P14"/>
    </sheetView>
  </sheetViews>
  <sheetFormatPr defaultRowHeight="28.5" customHeight="1" x14ac:dyDescent="0.2"/>
  <cols>
    <col min="1" max="1" width="24.85546875" style="3" bestFit="1" customWidth="1"/>
    <col min="2" max="2" width="15.7109375" style="8" bestFit="1" customWidth="1"/>
    <col min="3" max="3" width="15.7109375" style="12" bestFit="1" customWidth="1"/>
    <col min="4" max="4" width="15.7109375" style="3" bestFit="1" customWidth="1"/>
    <col min="5" max="6" width="15.7109375" style="12" bestFit="1" customWidth="1"/>
    <col min="7" max="7" width="15.7109375" style="6" bestFit="1" customWidth="1"/>
    <col min="8" max="8" width="19.140625" style="6" customWidth="1"/>
    <col min="9" max="9" width="5.28515625" style="3" bestFit="1" customWidth="1"/>
    <col min="10" max="10" width="16" style="6" customWidth="1"/>
    <col min="11" max="11" width="14.7109375" style="3" bestFit="1" customWidth="1"/>
    <col min="12" max="12" width="12.7109375" style="3" bestFit="1" customWidth="1"/>
    <col min="13" max="13" width="14.85546875" style="3" customWidth="1"/>
    <col min="14" max="14" width="12.7109375" style="3" bestFit="1" customWidth="1"/>
    <col min="15" max="15" width="12.7109375" style="2" bestFit="1" customWidth="1"/>
    <col min="16" max="16384" width="9.140625" style="2"/>
  </cols>
  <sheetData>
    <row r="1" spans="1:15" ht="28.5" customHeight="1" x14ac:dyDescent="0.2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28.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63.75" x14ac:dyDescent="0.2">
      <c r="A3" s="15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7" t="s">
        <v>7</v>
      </c>
      <c r="I3" s="18" t="s">
        <v>8</v>
      </c>
      <c r="J3" s="18" t="s">
        <v>9</v>
      </c>
      <c r="K3" s="18" t="s">
        <v>10</v>
      </c>
      <c r="L3" s="18" t="s">
        <v>11</v>
      </c>
      <c r="M3" s="18" t="s">
        <v>12</v>
      </c>
      <c r="N3" s="18" t="s">
        <v>13</v>
      </c>
      <c r="O3" s="18" t="s">
        <v>14</v>
      </c>
    </row>
    <row r="4" spans="1:15" ht="28.5" customHeight="1" x14ac:dyDescent="0.2">
      <c r="A4" s="4" t="s">
        <v>16</v>
      </c>
      <c r="B4" s="5">
        <v>6048762.5499999998</v>
      </c>
      <c r="C4" s="5">
        <v>13354117.9</v>
      </c>
      <c r="D4" s="5">
        <v>6756616.46</v>
      </c>
      <c r="E4" s="5">
        <f t="shared" ref="E4:E5" si="0">B4*0.6</f>
        <v>3629257.53</v>
      </c>
      <c r="F4" s="5">
        <f t="shared" ref="F4:G5" si="1">C4*0.6</f>
        <v>8012470.7400000002</v>
      </c>
      <c r="G4" s="5">
        <f t="shared" si="1"/>
        <v>4053969.8759999997</v>
      </c>
      <c r="H4" s="5">
        <f t="shared" ref="H4:H5" si="2">(E4+F4+G4)/3</f>
        <v>5231899.3820000002</v>
      </c>
      <c r="I4" s="7">
        <v>0</v>
      </c>
      <c r="J4" s="7">
        <v>-3000000</v>
      </c>
      <c r="K4" s="1">
        <v>0</v>
      </c>
      <c r="L4" s="1">
        <f>SUM(H4:K4)</f>
        <v>2231899.3820000002</v>
      </c>
      <c r="M4" s="5">
        <f>L4/1.19*1.26</f>
        <v>2363187.580941177</v>
      </c>
      <c r="N4" s="5">
        <f>M4</f>
        <v>2363187.580941177</v>
      </c>
      <c r="O4" s="5">
        <f>M4</f>
        <v>2363187.580941177</v>
      </c>
    </row>
    <row r="5" spans="1:15" ht="28.5" customHeight="1" x14ac:dyDescent="0.2">
      <c r="A5" s="4" t="s">
        <v>18</v>
      </c>
      <c r="B5" s="5">
        <v>198937699.33000001</v>
      </c>
      <c r="C5" s="5">
        <v>204056170.84</v>
      </c>
      <c r="D5" s="5">
        <v>150053384.00999999</v>
      </c>
      <c r="E5" s="5">
        <f t="shared" si="0"/>
        <v>119362619.598</v>
      </c>
      <c r="F5" s="5">
        <f t="shared" si="1"/>
        <v>122433702.50399999</v>
      </c>
      <c r="G5" s="5">
        <f t="shared" si="1"/>
        <v>90032030.405999988</v>
      </c>
      <c r="H5" s="5">
        <f t="shared" si="2"/>
        <v>110609450.83600001</v>
      </c>
      <c r="I5" s="7">
        <v>0</v>
      </c>
      <c r="J5" s="7">
        <v>-55337000</v>
      </c>
      <c r="K5" s="7">
        <v>0</v>
      </c>
      <c r="L5" s="7">
        <f t="shared" ref="L5:L7" si="3">SUM(H5:K5)</f>
        <v>55272450.83600001</v>
      </c>
      <c r="M5" s="5">
        <f t="shared" ref="M5:M7" si="4">L5/1.19*1.26</f>
        <v>58523771.473411784</v>
      </c>
      <c r="N5" s="5">
        <f t="shared" ref="N5:N7" si="5">M5</f>
        <v>58523771.473411784</v>
      </c>
      <c r="O5" s="5">
        <f t="shared" ref="O5:O7" si="6">M5</f>
        <v>58523771.473411784</v>
      </c>
    </row>
    <row r="6" spans="1:15" ht="28.5" customHeight="1" x14ac:dyDescent="0.2">
      <c r="A6" s="4" t="s">
        <v>19</v>
      </c>
      <c r="B6" s="5">
        <v>41629707.810000002</v>
      </c>
      <c r="C6" s="5">
        <v>41561361.789999999</v>
      </c>
      <c r="D6" s="5">
        <v>14977920.25</v>
      </c>
      <c r="E6" s="5">
        <f>B6*0.6</f>
        <v>24977824.686000001</v>
      </c>
      <c r="F6" s="5">
        <f>C6*0.6</f>
        <v>24936817.073999997</v>
      </c>
      <c r="G6" s="5">
        <f>D6*0.6</f>
        <v>8986752.1500000004</v>
      </c>
      <c r="H6" s="5">
        <f>(E6+F6+G6)/3</f>
        <v>19633797.969999999</v>
      </c>
      <c r="I6" s="7">
        <v>0</v>
      </c>
      <c r="J6" s="7">
        <v>-14633800</v>
      </c>
      <c r="K6" s="7">
        <v>0</v>
      </c>
      <c r="L6" s="7">
        <f t="shared" si="3"/>
        <v>4999997.9699999988</v>
      </c>
      <c r="M6" s="5">
        <f t="shared" si="4"/>
        <v>5294115.4976470582</v>
      </c>
      <c r="N6" s="5">
        <f t="shared" si="5"/>
        <v>5294115.4976470582</v>
      </c>
      <c r="O6" s="5">
        <f t="shared" si="6"/>
        <v>5294115.4976470582</v>
      </c>
    </row>
    <row r="7" spans="1:15" ht="28.5" customHeight="1" x14ac:dyDescent="0.2">
      <c r="A7" s="4" t="s">
        <v>20</v>
      </c>
      <c r="B7" s="9">
        <v>3698280.18</v>
      </c>
      <c r="C7" s="9">
        <v>2451510.91</v>
      </c>
      <c r="D7" s="9">
        <v>2153805.0699999998</v>
      </c>
      <c r="E7" s="9">
        <f t="shared" ref="E7:G7" si="7">B7*0.6</f>
        <v>2218968.108</v>
      </c>
      <c r="F7" s="9">
        <f t="shared" si="7"/>
        <v>1470906.5460000001</v>
      </c>
      <c r="G7" s="9">
        <f t="shared" si="7"/>
        <v>1292283.0419999999</v>
      </c>
      <c r="H7" s="9">
        <f t="shared" ref="H7" si="8">(E7+F7+G7)/3</f>
        <v>1660719.2320000001</v>
      </c>
      <c r="I7" s="10">
        <v>0</v>
      </c>
      <c r="J7" s="10">
        <v>-850000</v>
      </c>
      <c r="K7" s="10">
        <v>0</v>
      </c>
      <c r="L7" s="10">
        <f t="shared" si="3"/>
        <v>810719.23200000008</v>
      </c>
      <c r="M7" s="5">
        <f t="shared" si="4"/>
        <v>858408.59858823544</v>
      </c>
      <c r="N7" s="5">
        <f t="shared" si="5"/>
        <v>858408.59858823544</v>
      </c>
      <c r="O7" s="5">
        <f t="shared" si="6"/>
        <v>858408.59858823544</v>
      </c>
    </row>
    <row r="8" spans="1:15" ht="28.5" customHeight="1" x14ac:dyDescent="0.2">
      <c r="A8" s="19" t="s">
        <v>17</v>
      </c>
      <c r="B8" s="11">
        <f t="shared" ref="B8:C8" si="9">SUM(B4:B7)</f>
        <v>250314449.87000003</v>
      </c>
      <c r="C8" s="11">
        <f t="shared" si="9"/>
        <v>261423161.44</v>
      </c>
      <c r="D8" s="11">
        <f t="shared" ref="D8:O8" si="10">SUM(D4:D7)</f>
        <v>173941725.78999999</v>
      </c>
      <c r="E8" s="11">
        <f t="shared" ref="E8:F8" si="11">SUM(E4:E7)</f>
        <v>150188669.92200002</v>
      </c>
      <c r="F8" s="11">
        <f t="shared" si="11"/>
        <v>156853896.86399999</v>
      </c>
      <c r="G8" s="11">
        <f t="shared" si="10"/>
        <v>104365035.47399999</v>
      </c>
      <c r="H8" s="11">
        <f t="shared" si="10"/>
        <v>137135867.42000002</v>
      </c>
      <c r="I8" s="11">
        <f t="shared" si="10"/>
        <v>0</v>
      </c>
      <c r="J8" s="11">
        <f t="shared" si="10"/>
        <v>-73820800</v>
      </c>
      <c r="K8" s="11">
        <f t="shared" si="10"/>
        <v>0</v>
      </c>
      <c r="L8" s="11">
        <f t="shared" si="10"/>
        <v>63315067.420000009</v>
      </c>
      <c r="M8" s="11">
        <f>SUM(M4:M7)</f>
        <v>67039483.150588252</v>
      </c>
      <c r="N8" s="11">
        <f t="shared" si="10"/>
        <v>67039483.150588252</v>
      </c>
      <c r="O8" s="11">
        <f t="shared" si="10"/>
        <v>67039483.150588252</v>
      </c>
    </row>
  </sheetData>
  <mergeCells count="1">
    <mergeCell ref="A1:O1"/>
  </mergeCells>
  <pageMargins left="0.55118110236220474" right="0.55118110236220474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ПНВОС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Bashutina</dc:creator>
  <cp:lastModifiedBy>Ахметшина Ирина Викторовна</cp:lastModifiedBy>
  <cp:lastPrinted>2023-10-22T22:56:30Z</cp:lastPrinted>
  <dcterms:created xsi:type="dcterms:W3CDTF">2016-05-25T13:14:24Z</dcterms:created>
  <dcterms:modified xsi:type="dcterms:W3CDTF">2023-10-22T22:56:46Z</dcterms:modified>
</cp:coreProperties>
</file>