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00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Учреждения!$41:$42</definedName>
    <definedName name="_xlnm.Print_Area" localSheetId="1">'Муниципальные районы'!$A$1:$P$42</definedName>
    <definedName name="_xlnm.Print_Area" localSheetId="0">Учреждения!$A$1:$E$79</definedName>
  </definedNames>
  <calcPr calcId="162913"/>
</workbook>
</file>

<file path=xl/calcChain.xml><?xml version="1.0" encoding="utf-8"?>
<calcChain xmlns="http://schemas.openxmlformats.org/spreadsheetml/2006/main">
  <c r="E37" i="1" l="1"/>
  <c r="B40" i="2"/>
  <c r="E9" i="1" l="1"/>
  <c r="A2" i="2" l="1"/>
  <c r="B2" i="2" s="1"/>
  <c r="C2" i="2" s="1"/>
  <c r="A41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<sst xmlns="http://schemas.openxmlformats.org/spreadsheetml/2006/main" count="133" uniqueCount="132">
  <si>
    <t xml:space="preserve"> Справка о доходах и расходах краевого бюджета</t>
  </si>
  <si>
    <t>тыс.рублей</t>
  </si>
  <si>
    <t>Доходы</t>
  </si>
  <si>
    <t>Финансовая помощь из федерального бюджета - всего, в том числе: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</si>
  <si>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</si>
  <si>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</si>
  <si>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</si>
  <si>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</si>
  <si>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</si>
  <si>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</si>
  <si>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</si>
  <si>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</si>
  <si>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</si>
  <si>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</si>
  <si>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</si>
  <si>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</si>
  <si>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</si>
  <si>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</si>
  <si>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</si>
  <si>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</si>
  <si>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</si>
  <si>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</si>
  <si>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</si>
  <si>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</si>
  <si>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</si>
  <si>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</si>
  <si>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</si>
  <si>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</si>
  <si>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</si>
  <si>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</si>
  <si>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</si>
  <si>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</si>
  <si>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</si>
  <si>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</si>
  <si>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</si>
  <si>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</si>
  <si>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проживающих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</si>
  <si>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</si>
  <si>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</si>
  <si>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</si>
  <si>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</si>
  <si>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</si>
  <si>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</si>
  <si>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</si>
  <si>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</si>
  <si>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</si>
  <si>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</si>
  <si>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для осуществления  государственных полномочий Камчатского края  по оказанию государственной социальной помощи на основании социального контракта малоимущим гражданам</t>
  </si>
  <si>
    <t>Субвенции на осуществление  отдельных государственных полномочий Камчатского края в области обращения с животными без владельцев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</si>
  <si>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</si>
  <si>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 государственных полномочий Камчатского края по предоставлению гражданам, находящимся в трудной жизненной ситуации, проживающим в Камчатском крае, социальной поддержки в форме материальной помощи</t>
  </si>
  <si>
    <t>Иные межбюджетные трансферты в целях восстановления социально значимых объектов Камчатского края, пострадавших в результате землетрясения в апреле 2023 г.</t>
  </si>
  <si>
    <t>Расходы, связанные с особым режимом безопасного функционирования закрытых административно-территориальных образований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</si>
  <si>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</si>
  <si>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</si>
  <si>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Финансовое обеспечение дорожной деятельности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</si>
  <si>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 (Детский сад по ул. Вилюйская, 60 в г. Петропавловске-Камчатском)</t>
  </si>
  <si>
    <t>Развитие сети учреждений культурно-досугового типа</t>
  </si>
  <si>
    <t>Государственная поддержка отрасли культуры</t>
  </si>
  <si>
    <t>На возмещение расходов, понесенных бюджетами субъектов Российской Федерации, местными бюджетами на размещение и питание граждан Российской Федерации, иностранных граждан и лиц без гражданства, постоянно проживающих на территориях Украины, Донецкой Народной Республики, Луганской Народной Республики, Запорожской области, Херсонской области, вынужденно покинувших жилые помещения и находившихся в пунктах временного размещения и питания на территории Российской Федерации, за счет средств резервного фонда Правительства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</si>
  <si>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</si>
  <si>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Оказание государственной социальной помощи на основании социального контракта отдельным категориям граждан</t>
  </si>
  <si>
    <t>Единая субсидия на достижение показателей государственной программы Российской Федерации "Реализация государственной национальной политики"</t>
  </si>
  <si>
    <t>Всего:</t>
  </si>
  <si>
    <t>05.11.2023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</si>
  <si>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</si>
  <si>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</si>
  <si>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</si>
  <si>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</si>
  <si>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</si>
  <si>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</si>
  <si>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</si>
  <si>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</si>
  <si>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</si>
  <si>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</si>
  <si>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</si>
  <si>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</si>
  <si>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</si>
  <si>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</si>
  <si>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</si>
  <si>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</si>
  <si>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</si>
  <si>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</si>
  <si>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</si>
  <si>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</si>
  <si>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</si>
  <si>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</si>
  <si>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</si>
  <si>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</si>
  <si>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</si>
  <si>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</si>
  <si>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</si>
  <si>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</si>
  <si>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</si>
  <si>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</si>
  <si>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</si>
  <si>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</si>
  <si>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Елизовская территориальная избирательная комиссия</t>
  </si>
  <si>
    <t>Усть-Камчатская территориальная избирательная комиссия</t>
  </si>
  <si>
    <t>ИТОГО</t>
  </si>
  <si>
    <t>30.10.2023</t>
  </si>
  <si>
    <t>Дотации на выравнивание бюджетной обеспеченности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</si>
  <si>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</si>
  <si>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</si>
  <si>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</si>
  <si>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на реализацию региональных проектов "Создание единого цифрового контура в здравоохранении на основе единой государственной информационной системы в сфере здравоохранения (ЕГИСЗ)"</t>
  </si>
  <si>
    <t>Субсидии бюджетам субъектов Российской Федерации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</si>
  <si>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на развитие паллиативной медицинской помощи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</si>
  <si>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</si>
  <si>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Субсидии бюджетам субъектов Российской Федерации на разработку и реализацию комплекса мер, направленных на повышение доступности и популяризации туризма для детей школьного возраста 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</si>
  <si>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</si>
  <si>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</si>
  <si>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</si>
  <si>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реализацию дополнительных мероприятий в сфере занятости населения</t>
  </si>
  <si>
    <t xml:space="preserve">Субсидия бюджетам субъектов Российской Федерации на достижение показателей государственной программы Российской Федерации "Реализация государственной национальной политики" </t>
  </si>
  <si>
    <t>Субсидии бюджетам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</si>
  <si>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</si>
  <si>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техническое оснащение муниципальных музеев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</si>
  <si>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</si>
  <si>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</si>
  <si>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</si>
  <si>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</si>
  <si>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</si>
  <si>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</si>
  <si>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Межбюджетные трансферты, передаваемые бюджетам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</si>
  <si>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 xml:space="preserve">Безвозмездные поступления в бюджеты субъектов Российской Федерации от публично-правовой компании "Фонд развития территорий"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</si>
  <si>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</si>
  <si>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Перечисления из бюджетов субъектов Российской Федерации (в бюджеты субъектов Российской Федерации)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</si>
  <si>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Привлечение остатков средств на единый счет краевого бюджета с казначейских счетов</t>
  </si>
  <si>
    <t>Всего доходов с учетом привлеченных средств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</si>
  <si>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</si>
  <si>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сопровождения, с денежными средствами территориального фонда обязательного медицинского страхования Камчатского края (с 01.01.2023 по 05.11.2023)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</si>
</sst>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7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49" fontId="17" fillId="0" borderId="4" xfId="1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7" xfId="0" applyNumberFormat="1" applyFont="1" applyBorder="1" applyAlignment="1">
      <alignment horizontal="left" wrapText="1"/>
    </xf>
    <xf numFmtId="0" fontId="3" fillId="0" borderId="8" xfId="0" applyNumberFormat="1" applyFont="1" applyBorder="1" applyAlignment="1">
      <alignment horizontal="left" wrapText="1"/>
    </xf>
    <xf numFmtId="0" fontId="3" fillId="0" borderId="9" xfId="0" applyNumberFormat="1" applyFont="1" applyBorder="1" applyAlignment="1">
      <alignment horizontal="left" wrapText="1"/>
    </xf>
    <xf numFmtId="164" fontId="2" fillId="0" borderId="7" xfId="0" applyNumberFormat="1" applyFont="1" applyBorder="1" applyAlignment="1">
      <alignment horizontal="left" wrapText="1"/>
    </xf>
    <xf numFmtId="164" fontId="2" fillId="0" borderId="8" xfId="0" applyNumberFormat="1" applyFont="1" applyBorder="1" applyAlignment="1">
      <alignment horizontal="left" wrapText="1"/>
    </xf>
    <xf numFmtId="164" fontId="2" fillId="0" borderId="9" xfId="0" applyNumberFormat="1" applyFont="1" applyBorder="1" applyAlignment="1">
      <alignment horizontal="left" wrapText="1"/>
    </xf>
    <xf numFmtId="164" fontId="18" fillId="0" borderId="7" xfId="0" applyNumberFormat="1" applyFont="1" applyBorder="1" applyAlignment="1">
      <alignment horizontal="left" wrapText="1"/>
    </xf>
    <xf numFmtId="164" fontId="18" fillId="0" borderId="8" xfId="0" applyNumberFormat="1" applyFont="1" applyBorder="1" applyAlignment="1">
      <alignment horizontal="left" wrapText="1"/>
    </xf>
    <xf numFmtId="164" fontId="18" fillId="0" borderId="9" xfId="0" applyNumberFormat="1" applyFont="1" applyBorder="1" applyAlignment="1">
      <alignment horizontal="left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view="pageBreakPreview" zoomScaleNormal="100" zoomScaleSheetLayoutView="100" workbookViewId="0">
      <selection activeCell="E9" sqref="E9"/>
    </sheetView>
  </sheetViews>
  <sheetFormatPr defaultColWidth="8.7109375" defaultRowHeight="15" x14ac:dyDescent="0.25"/>
  <cols>
    <col min="1" max="1" width="69.28515625" style="30" customWidth="1"/>
    <col min="2" max="2" width="13.85546875" style="30" customWidth="1"/>
    <col min="3" max="4" width="14.42578125" style="30" customWidth="1"/>
    <col min="5" max="5" width="12.42578125" style="30" customWidth="1"/>
    <col min="6" max="6" width="12.5703125" style="30" customWidth="1"/>
    <col min="7" max="7" width="16" style="30" bestFit="1" customWidth="1"/>
    <col min="8" max="8" width="8.7109375" style="30"/>
    <col min="9" max="9" width="10.140625" style="30" bestFit="1" customWidth="1"/>
    <col min="10" max="16384" width="8.7109375" style="30"/>
  </cols>
  <sheetData>
    <row r="1" spans="1:9" ht="15.75" x14ac:dyDescent="0.25">
      <c r="A1" s="47" t="s">
        <v>0</v>
      </c>
      <c r="B1" s="47"/>
      <c r="C1" s="47"/>
      <c r="D1" s="47"/>
      <c r="E1" s="47"/>
      <c r="F1" s="36" t="s">
        <v>100</v>
      </c>
      <c r="G1" s="37" t="str">
        <f>TEXT(F1,"[$-FC19]ДД ММММ")</f>
        <v>30 октября</v>
      </c>
      <c r="H1" s="37" t="str">
        <f>TEXT(F1,"[$-FC19]ДД.ММ.ГГГ \г")</f>
        <v>30.10.2023 г</v>
      </c>
    </row>
    <row r="2" spans="1:9" ht="15.75" x14ac:dyDescent="0.25">
      <c r="A2" s="47" t="str">
        <f>CONCATENATE("с ",G1," по ",G2,"ода")</f>
        <v>с 30 октября по 05 ноября 2023 года</v>
      </c>
      <c r="B2" s="47"/>
      <c r="C2" s="47"/>
      <c r="D2" s="47"/>
      <c r="E2" s="47"/>
      <c r="F2" s="36" t="s">
        <v>64</v>
      </c>
      <c r="G2" s="37" t="str">
        <f>TEXT(F2,"[$-FC19]ДД ММММ ГГГ \г")</f>
        <v>05 ноября 2023 г</v>
      </c>
      <c r="H2" s="37" t="str">
        <f>TEXT(F2,"[$-FC19]ДД.ММ.ГГГ \г")</f>
        <v>05.11.2023 г</v>
      </c>
      <c r="I2" s="38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8" t="str">
        <f>CONCATENATE("Остатки средств на ",H1,".")</f>
        <v>Остатки средств на 30.10.2023 г.</v>
      </c>
      <c r="B5" s="49"/>
      <c r="C5" s="49"/>
      <c r="D5" s="50"/>
      <c r="E5" s="44">
        <v>7151188.5999999996</v>
      </c>
      <c r="F5" s="38"/>
    </row>
    <row r="6" spans="1:9" x14ac:dyDescent="0.25">
      <c r="A6" s="9"/>
      <c r="B6" s="10"/>
      <c r="C6" s="10"/>
      <c r="D6" s="10"/>
      <c r="E6" s="11"/>
    </row>
    <row r="7" spans="1:9" x14ac:dyDescent="0.25">
      <c r="A7" s="55" t="s">
        <v>2</v>
      </c>
      <c r="B7" s="56"/>
      <c r="C7" s="56"/>
      <c r="D7" s="56"/>
      <c r="E7" s="12"/>
    </row>
    <row r="8" spans="1:9" ht="15" customHeight="1" x14ac:dyDescent="0.25">
      <c r="A8" s="58" t="s">
        <v>128</v>
      </c>
      <c r="B8" s="59"/>
      <c r="C8" s="59"/>
      <c r="D8" s="60"/>
      <c r="E8" s="8">
        <v>-189574.9</v>
      </c>
    </row>
    <row r="9" spans="1:9" x14ac:dyDescent="0.25">
      <c r="A9" s="57" t="s">
        <v>3</v>
      </c>
      <c r="B9" s="56"/>
      <c r="C9" s="56"/>
      <c r="D9" s="56"/>
      <c r="E9" s="13">
        <f>SUM(E10:E36)</f>
        <v>3203493.3</v>
      </c>
    </row>
    <row r="10" spans="1:9" x14ac:dyDescent="0.25">
      <c r="A10" s="46" t="s">
        <v>101</v>
      </c>
      <c r="B10" s="46"/>
      <c r="C10" s="46"/>
      <c r="D10" s="46"/>
      <c r="E10" s="45">
        <v>3346829.2</v>
      </c>
    </row>
    <row r="11" spans="1:9" ht="26.25" customHeight="1" x14ac:dyDescent="0.25">
      <c r="A11" s="46" t="s">
        <v>102</v>
      </c>
      <c r="B11" s="46"/>
      <c r="C11" s="46"/>
      <c r="D11" s="46"/>
      <c r="E11" s="45">
        <v>36810</v>
      </c>
    </row>
    <row r="12" spans="1:9" x14ac:dyDescent="0.25">
      <c r="A12" s="46" t="s">
        <v>103</v>
      </c>
      <c r="B12" s="46"/>
      <c r="C12" s="46"/>
      <c r="D12" s="46"/>
      <c r="E12" s="45">
        <v>14599.7</v>
      </c>
    </row>
    <row r="13" spans="1:9" ht="42" customHeight="1" x14ac:dyDescent="0.25">
      <c r="A13" s="46" t="s">
        <v>104</v>
      </c>
      <c r="B13" s="46"/>
      <c r="C13" s="46"/>
      <c r="D13" s="46"/>
      <c r="E13" s="45">
        <v>294.5</v>
      </c>
    </row>
    <row r="14" spans="1:9" ht="35.25" customHeight="1" x14ac:dyDescent="0.25">
      <c r="A14" s="46" t="s">
        <v>105</v>
      </c>
      <c r="B14" s="46"/>
      <c r="C14" s="46"/>
      <c r="D14" s="46"/>
      <c r="E14" s="45">
        <v>1791.9</v>
      </c>
    </row>
    <row r="15" spans="1:9" ht="25.5" customHeight="1" x14ac:dyDescent="0.25">
      <c r="A15" s="46" t="s">
        <v>106</v>
      </c>
      <c r="B15" s="46"/>
      <c r="C15" s="46"/>
      <c r="D15" s="46"/>
      <c r="E15" s="45">
        <v>609.5</v>
      </c>
    </row>
    <row r="16" spans="1:9" x14ac:dyDescent="0.25">
      <c r="A16" s="46" t="s">
        <v>107</v>
      </c>
      <c r="B16" s="46"/>
      <c r="C16" s="46"/>
      <c r="D16" s="46"/>
      <c r="E16" s="45">
        <v>310</v>
      </c>
    </row>
    <row r="17" spans="1:5" ht="27.75" customHeight="1" x14ac:dyDescent="0.25">
      <c r="A17" s="46" t="s">
        <v>108</v>
      </c>
      <c r="B17" s="46"/>
      <c r="C17" s="46"/>
      <c r="D17" s="46"/>
      <c r="E17" s="45">
        <v>1412.8</v>
      </c>
    </row>
    <row r="18" spans="1:5" ht="35.25" customHeight="1" x14ac:dyDescent="0.25">
      <c r="A18" s="46" t="s">
        <v>109</v>
      </c>
      <c r="B18" s="46"/>
      <c r="C18" s="46"/>
      <c r="D18" s="46"/>
      <c r="E18" s="45">
        <v>500</v>
      </c>
    </row>
    <row r="19" spans="1:5" x14ac:dyDescent="0.25">
      <c r="A19" s="46" t="s">
        <v>110</v>
      </c>
      <c r="B19" s="46"/>
      <c r="C19" s="46"/>
      <c r="D19" s="46"/>
      <c r="E19" s="45">
        <v>27989.599999999999</v>
      </c>
    </row>
    <row r="20" spans="1:5" ht="42" customHeight="1" x14ac:dyDescent="0.25">
      <c r="A20" s="46" t="s">
        <v>111</v>
      </c>
      <c r="B20" s="46"/>
      <c r="C20" s="46"/>
      <c r="D20" s="46"/>
      <c r="E20" s="45">
        <v>149.4</v>
      </c>
    </row>
    <row r="21" spans="1:5" ht="30.75" customHeight="1" x14ac:dyDescent="0.25">
      <c r="A21" s="46" t="s">
        <v>112</v>
      </c>
      <c r="B21" s="46"/>
      <c r="C21" s="46"/>
      <c r="D21" s="46"/>
      <c r="E21" s="45">
        <v>82</v>
      </c>
    </row>
    <row r="22" spans="1:5" x14ac:dyDescent="0.25">
      <c r="A22" s="46" t="s">
        <v>113</v>
      </c>
      <c r="B22" s="46"/>
      <c r="C22" s="46"/>
      <c r="D22" s="46"/>
      <c r="E22" s="45">
        <v>950</v>
      </c>
    </row>
    <row r="23" spans="1:5" ht="28.5" customHeight="1" x14ac:dyDescent="0.25">
      <c r="A23" s="46" t="s">
        <v>114</v>
      </c>
      <c r="B23" s="46"/>
      <c r="C23" s="46"/>
      <c r="D23" s="46"/>
      <c r="E23" s="45">
        <v>707.4</v>
      </c>
    </row>
    <row r="24" spans="1:5" ht="30" customHeight="1" x14ac:dyDescent="0.25">
      <c r="A24" s="46" t="s">
        <v>115</v>
      </c>
      <c r="B24" s="46"/>
      <c r="C24" s="46"/>
      <c r="D24" s="46"/>
      <c r="E24" s="45">
        <v>3465</v>
      </c>
    </row>
    <row r="25" spans="1:5" x14ac:dyDescent="0.25">
      <c r="A25" s="46" t="s">
        <v>116</v>
      </c>
      <c r="B25" s="46"/>
      <c r="C25" s="46"/>
      <c r="D25" s="46"/>
      <c r="E25" s="45">
        <v>1254.9000000000001</v>
      </c>
    </row>
    <row r="26" spans="1:5" x14ac:dyDescent="0.25">
      <c r="A26" s="46" t="s">
        <v>117</v>
      </c>
      <c r="B26" s="46"/>
      <c r="C26" s="46"/>
      <c r="D26" s="46"/>
      <c r="E26" s="45">
        <v>242.1</v>
      </c>
    </row>
    <row r="27" spans="1:5" ht="33.75" customHeight="1" x14ac:dyDescent="0.25">
      <c r="A27" s="46" t="s">
        <v>118</v>
      </c>
      <c r="B27" s="46"/>
      <c r="C27" s="46"/>
      <c r="D27" s="46"/>
      <c r="E27" s="45">
        <v>60.4</v>
      </c>
    </row>
    <row r="28" spans="1:5" x14ac:dyDescent="0.25">
      <c r="A28" s="46" t="s">
        <v>119</v>
      </c>
      <c r="B28" s="46"/>
      <c r="C28" s="46"/>
      <c r="D28" s="46"/>
      <c r="E28" s="45">
        <v>7758.1</v>
      </c>
    </row>
    <row r="29" spans="1:5" x14ac:dyDescent="0.25">
      <c r="A29" s="46" t="s">
        <v>120</v>
      </c>
      <c r="B29" s="46"/>
      <c r="C29" s="46"/>
      <c r="D29" s="46"/>
      <c r="E29" s="45">
        <v>13.9</v>
      </c>
    </row>
    <row r="30" spans="1:5" ht="39.75" customHeight="1" x14ac:dyDescent="0.25">
      <c r="A30" s="46" t="s">
        <v>121</v>
      </c>
      <c r="B30" s="46"/>
      <c r="C30" s="46"/>
      <c r="D30" s="46"/>
      <c r="E30" s="45">
        <v>1795.6</v>
      </c>
    </row>
    <row r="31" spans="1:5" x14ac:dyDescent="0.25">
      <c r="A31" s="46" t="s">
        <v>122</v>
      </c>
      <c r="B31" s="46"/>
      <c r="C31" s="46"/>
      <c r="D31" s="46"/>
      <c r="E31" s="45">
        <v>1860.5</v>
      </c>
    </row>
    <row r="32" spans="1:5" ht="26.25" customHeight="1" x14ac:dyDescent="0.25">
      <c r="A32" s="46" t="s">
        <v>123</v>
      </c>
      <c r="B32" s="46"/>
      <c r="C32" s="46"/>
      <c r="D32" s="46"/>
      <c r="E32" s="45">
        <v>6541.9</v>
      </c>
    </row>
    <row r="33" spans="1:6" ht="24.75" customHeight="1" x14ac:dyDescent="0.25">
      <c r="A33" s="46" t="s">
        <v>124</v>
      </c>
      <c r="B33" s="46"/>
      <c r="C33" s="46"/>
      <c r="D33" s="46"/>
      <c r="E33" s="45">
        <v>83638</v>
      </c>
    </row>
    <row r="34" spans="1:6" ht="38.25" customHeight="1" x14ac:dyDescent="0.25">
      <c r="A34" s="46" t="s">
        <v>125</v>
      </c>
      <c r="B34" s="46"/>
      <c r="C34" s="46"/>
      <c r="D34" s="46"/>
      <c r="E34" s="45">
        <v>174099.5</v>
      </c>
    </row>
    <row r="35" spans="1:6" x14ac:dyDescent="0.25">
      <c r="A35" s="46" t="s">
        <v>126</v>
      </c>
      <c r="B35" s="46"/>
      <c r="C35" s="46"/>
      <c r="D35" s="46"/>
      <c r="E35" s="45">
        <v>100</v>
      </c>
    </row>
    <row r="36" spans="1:6" ht="26.25" customHeight="1" x14ac:dyDescent="0.25">
      <c r="A36" s="46" t="s">
        <v>127</v>
      </c>
      <c r="B36" s="46"/>
      <c r="C36" s="46"/>
      <c r="D36" s="46"/>
      <c r="E36" s="45">
        <v>-510372.6</v>
      </c>
    </row>
    <row r="37" spans="1:6" x14ac:dyDescent="0.25">
      <c r="A37" s="61" t="s">
        <v>129</v>
      </c>
      <c r="B37" s="62"/>
      <c r="C37" s="62"/>
      <c r="D37" s="63"/>
      <c r="E37" s="13">
        <f>'Муниципальные районы'!B41-Учреждения!E5+'Муниципальные районы'!B40</f>
        <v>4648427.5813300004</v>
      </c>
    </row>
    <row r="38" spans="1:6" x14ac:dyDescent="0.25">
      <c r="A38" s="64" t="s">
        <v>130</v>
      </c>
      <c r="B38" s="65"/>
      <c r="C38" s="65"/>
      <c r="D38" s="66"/>
      <c r="E38" s="13"/>
    </row>
    <row r="39" spans="1:6" ht="90.75" customHeight="1" x14ac:dyDescent="0.25">
      <c r="A39" s="64" t="s">
        <v>131</v>
      </c>
      <c r="B39" s="65"/>
      <c r="C39" s="65"/>
      <c r="D39" s="66"/>
      <c r="E39" s="13">
        <v>8352392.2000000002</v>
      </c>
    </row>
    <row r="40" spans="1:6" x14ac:dyDescent="0.25">
      <c r="A40" s="14"/>
      <c r="B40" s="15"/>
      <c r="C40" s="15"/>
      <c r="D40" s="6"/>
      <c r="E40" s="16"/>
    </row>
    <row r="41" spans="1:6" x14ac:dyDescent="0.25">
      <c r="A41" s="51" t="s">
        <v>12</v>
      </c>
      <c r="B41" s="53" t="s">
        <v>4</v>
      </c>
      <c r="C41" s="54" t="s">
        <v>5</v>
      </c>
      <c r="D41" s="54"/>
      <c r="E41" s="54"/>
    </row>
    <row r="42" spans="1:6" ht="90" x14ac:dyDescent="0.25">
      <c r="A42" s="52"/>
      <c r="B42" s="53"/>
      <c r="C42" s="17" t="s">
        <v>6</v>
      </c>
      <c r="D42" s="17" t="s">
        <v>7</v>
      </c>
      <c r="E42" s="17" t="s">
        <v>8</v>
      </c>
    </row>
    <row r="43" spans="1:6" x14ac:dyDescent="0.25">
      <c r="A43" s="18" t="s">
        <v>65</v>
      </c>
      <c r="B43" s="41">
        <v>7761.0489399999997</v>
      </c>
      <c r="C43" s="41">
        <v>6745.3805400000001</v>
      </c>
      <c r="D43" s="41"/>
      <c r="E43" s="41"/>
      <c r="F43" s="40"/>
    </row>
    <row r="44" spans="1:6" x14ac:dyDescent="0.25">
      <c r="A44" s="18" t="s">
        <v>66</v>
      </c>
      <c r="B44" s="41">
        <v>10950</v>
      </c>
      <c r="C44" s="41">
        <v>8800</v>
      </c>
      <c r="D44" s="41">
        <v>2050</v>
      </c>
      <c r="E44" s="41"/>
      <c r="F44" s="40"/>
    </row>
    <row r="45" spans="1:6" x14ac:dyDescent="0.25">
      <c r="A45" s="18" t="s">
        <v>67</v>
      </c>
      <c r="B45" s="41">
        <v>12032.349</v>
      </c>
      <c r="C45" s="41">
        <v>10532.349</v>
      </c>
      <c r="D45" s="41"/>
      <c r="E45" s="41"/>
      <c r="F45" s="40"/>
    </row>
    <row r="46" spans="1:6" x14ac:dyDescent="0.25">
      <c r="A46" s="18" t="s">
        <v>68</v>
      </c>
      <c r="B46" s="41">
        <v>54903.320849999996</v>
      </c>
      <c r="C46" s="41">
        <v>22059.744999999999</v>
      </c>
      <c r="D46" s="41">
        <v>824.39200000000005</v>
      </c>
      <c r="E46" s="41"/>
      <c r="F46" s="40"/>
    </row>
    <row r="47" spans="1:6" ht="30" x14ac:dyDescent="0.25">
      <c r="A47" s="18" t="s">
        <v>69</v>
      </c>
      <c r="B47" s="41">
        <v>21259.33727</v>
      </c>
      <c r="C47" s="41">
        <v>3195.9500800000001</v>
      </c>
      <c r="D47" s="41">
        <v>1154.6439700000001</v>
      </c>
      <c r="E47" s="41"/>
      <c r="F47" s="40"/>
    </row>
    <row r="48" spans="1:6" x14ac:dyDescent="0.25">
      <c r="A48" s="18" t="s">
        <v>70</v>
      </c>
      <c r="B48" s="41">
        <v>15317.25409</v>
      </c>
      <c r="C48" s="41">
        <v>4520</v>
      </c>
      <c r="D48" s="41">
        <v>559.85</v>
      </c>
      <c r="E48" s="41"/>
      <c r="F48" s="40"/>
    </row>
    <row r="49" spans="1:6" x14ac:dyDescent="0.25">
      <c r="A49" s="18" t="s">
        <v>71</v>
      </c>
      <c r="B49" s="41">
        <v>3294.8602099999998</v>
      </c>
      <c r="C49" s="41">
        <v>2500</v>
      </c>
      <c r="D49" s="41">
        <v>626.5</v>
      </c>
      <c r="E49" s="41"/>
      <c r="F49" s="40"/>
    </row>
    <row r="50" spans="1:6" ht="30" x14ac:dyDescent="0.25">
      <c r="A50" s="18" t="s">
        <v>72</v>
      </c>
      <c r="B50" s="41">
        <v>1043315.60442</v>
      </c>
      <c r="C50" s="41">
        <v>8680.73848</v>
      </c>
      <c r="D50" s="41">
        <v>906</v>
      </c>
      <c r="E50" s="41">
        <v>3.0330900000000001</v>
      </c>
      <c r="F50" s="40"/>
    </row>
    <row r="51" spans="1:6" x14ac:dyDescent="0.25">
      <c r="A51" s="18" t="s">
        <v>73</v>
      </c>
      <c r="B51" s="41">
        <v>13425.458570000001</v>
      </c>
      <c r="C51" s="41">
        <v>10700</v>
      </c>
      <c r="D51" s="41"/>
      <c r="E51" s="41">
        <v>4.2865700000000002</v>
      </c>
      <c r="F51" s="40"/>
    </row>
    <row r="52" spans="1:6" x14ac:dyDescent="0.25">
      <c r="A52" s="18" t="s">
        <v>74</v>
      </c>
      <c r="B52" s="41">
        <v>52714.820809999997</v>
      </c>
      <c r="C52" s="41">
        <v>11785</v>
      </c>
      <c r="D52" s="41">
        <v>4475</v>
      </c>
      <c r="E52" s="41">
        <v>3868.9331999999999</v>
      </c>
      <c r="F52" s="40"/>
    </row>
    <row r="53" spans="1:6" x14ac:dyDescent="0.25">
      <c r="A53" s="18" t="s">
        <v>75</v>
      </c>
      <c r="B53" s="41">
        <v>332475.24875999999</v>
      </c>
      <c r="C53" s="41">
        <v>8000</v>
      </c>
      <c r="D53" s="41">
        <v>2000</v>
      </c>
      <c r="E53" s="41">
        <v>26.46</v>
      </c>
      <c r="F53" s="40"/>
    </row>
    <row r="54" spans="1:6" x14ac:dyDescent="0.25">
      <c r="A54" s="18" t="s">
        <v>76</v>
      </c>
      <c r="B54" s="41">
        <v>211401.29907000001</v>
      </c>
      <c r="C54" s="41">
        <v>13640.25884</v>
      </c>
      <c r="D54" s="41">
        <v>3845.3088600000001</v>
      </c>
      <c r="E54" s="41">
        <v>-6821.6003499999997</v>
      </c>
      <c r="F54" s="40"/>
    </row>
    <row r="55" spans="1:6" ht="30" x14ac:dyDescent="0.25">
      <c r="A55" s="18" t="s">
        <v>77</v>
      </c>
      <c r="B55" s="41">
        <v>488411.78304000001</v>
      </c>
      <c r="C55" s="41">
        <v>11697</v>
      </c>
      <c r="D55" s="41">
        <v>4747.8599999999997</v>
      </c>
      <c r="E55" s="41">
        <v>315050.56975999998</v>
      </c>
      <c r="F55" s="40"/>
    </row>
    <row r="56" spans="1:6" x14ac:dyDescent="0.25">
      <c r="A56" s="18" t="s">
        <v>78</v>
      </c>
      <c r="B56" s="41">
        <v>37145.02405</v>
      </c>
      <c r="C56" s="41">
        <v>2155.1779999999999</v>
      </c>
      <c r="D56" s="41"/>
      <c r="E56" s="41"/>
      <c r="F56" s="40"/>
    </row>
    <row r="57" spans="1:6" x14ac:dyDescent="0.25">
      <c r="A57" s="18" t="s">
        <v>79</v>
      </c>
      <c r="B57" s="41">
        <v>54804.031750000002</v>
      </c>
      <c r="C57" s="41">
        <v>31780</v>
      </c>
      <c r="D57" s="41">
        <v>17970.88464</v>
      </c>
      <c r="E57" s="41"/>
      <c r="F57" s="40"/>
    </row>
    <row r="58" spans="1:6" x14ac:dyDescent="0.25">
      <c r="A58" s="18" t="s">
        <v>80</v>
      </c>
      <c r="B58" s="41">
        <v>97522.353799999997</v>
      </c>
      <c r="C58" s="41">
        <v>1900</v>
      </c>
      <c r="D58" s="41"/>
      <c r="E58" s="41"/>
      <c r="F58" s="40"/>
    </row>
    <row r="59" spans="1:6" ht="30" x14ac:dyDescent="0.25">
      <c r="A59" s="18" t="s">
        <v>81</v>
      </c>
      <c r="B59" s="41">
        <v>7723.5135700000001</v>
      </c>
      <c r="C59" s="41">
        <v>5308.2225099999996</v>
      </c>
      <c r="D59" s="41">
        <v>1349.4981399999999</v>
      </c>
      <c r="E59" s="41"/>
      <c r="F59" s="40"/>
    </row>
    <row r="60" spans="1:6" x14ac:dyDescent="0.25">
      <c r="A60" s="18" t="s">
        <v>82</v>
      </c>
      <c r="B60" s="41">
        <v>21600.969679999998</v>
      </c>
      <c r="C60" s="41">
        <v>7402</v>
      </c>
      <c r="D60" s="41">
        <v>-418</v>
      </c>
      <c r="E60" s="41">
        <v>11139.718059999999</v>
      </c>
      <c r="F60" s="40"/>
    </row>
    <row r="61" spans="1:6" x14ac:dyDescent="0.25">
      <c r="A61" s="18" t="s">
        <v>83</v>
      </c>
      <c r="B61" s="41">
        <v>83433.000830000004</v>
      </c>
      <c r="C61" s="41">
        <v>2450</v>
      </c>
      <c r="D61" s="41">
        <v>1530</v>
      </c>
      <c r="E61" s="41"/>
      <c r="F61" s="40"/>
    </row>
    <row r="62" spans="1:6" ht="30" x14ac:dyDescent="0.25">
      <c r="A62" s="18" t="s">
        <v>84</v>
      </c>
      <c r="B62" s="41">
        <v>21608.49683</v>
      </c>
      <c r="C62" s="41">
        <v>17083.796829999999</v>
      </c>
      <c r="D62" s="41"/>
      <c r="E62" s="41"/>
      <c r="F62" s="40"/>
    </row>
    <row r="63" spans="1:6" x14ac:dyDescent="0.25">
      <c r="A63" s="18" t="s">
        <v>85</v>
      </c>
      <c r="B63" s="41">
        <v>5625.6982399999997</v>
      </c>
      <c r="C63" s="41">
        <v>3487.3681999999999</v>
      </c>
      <c r="D63" s="41">
        <v>1150.4607000000001</v>
      </c>
      <c r="E63" s="41"/>
      <c r="F63" s="40"/>
    </row>
    <row r="64" spans="1:6" x14ac:dyDescent="0.25">
      <c r="A64" s="18" t="s">
        <v>86</v>
      </c>
      <c r="B64" s="41">
        <v>1283.0428899999999</v>
      </c>
      <c r="C64" s="41">
        <v>1226.82689</v>
      </c>
      <c r="D64" s="41"/>
      <c r="E64" s="41"/>
      <c r="F64" s="40"/>
    </row>
    <row r="65" spans="1:6" x14ac:dyDescent="0.25">
      <c r="A65" s="18" t="s">
        <v>87</v>
      </c>
      <c r="B65" s="41">
        <v>2924.2938600000002</v>
      </c>
      <c r="C65" s="41">
        <v>2075.5210000000002</v>
      </c>
      <c r="D65" s="41">
        <v>794.47060999999997</v>
      </c>
      <c r="E65" s="41"/>
      <c r="F65" s="40"/>
    </row>
    <row r="66" spans="1:6" x14ac:dyDescent="0.25">
      <c r="A66" s="18" t="s">
        <v>88</v>
      </c>
      <c r="B66" s="41">
        <v>4220.5350200000003</v>
      </c>
      <c r="C66" s="41">
        <v>3186.11114</v>
      </c>
      <c r="D66" s="41">
        <v>961.82388000000003</v>
      </c>
      <c r="E66" s="41"/>
      <c r="F66" s="40"/>
    </row>
    <row r="67" spans="1:6" x14ac:dyDescent="0.25">
      <c r="A67" s="18" t="s">
        <v>89</v>
      </c>
      <c r="B67" s="41">
        <v>2695.0953399999999</v>
      </c>
      <c r="C67" s="41"/>
      <c r="D67" s="41">
        <v>2443.6413400000001</v>
      </c>
      <c r="E67" s="41"/>
      <c r="F67" s="40"/>
    </row>
    <row r="68" spans="1:6" x14ac:dyDescent="0.25">
      <c r="A68" s="18" t="s">
        <v>90</v>
      </c>
      <c r="B68" s="41">
        <v>43626.05601</v>
      </c>
      <c r="C68" s="41">
        <v>1410.9566400000001</v>
      </c>
      <c r="D68" s="41"/>
      <c r="E68" s="41"/>
      <c r="F68" s="40"/>
    </row>
    <row r="69" spans="1:6" x14ac:dyDescent="0.25">
      <c r="A69" s="18" t="s">
        <v>91</v>
      </c>
      <c r="B69" s="41">
        <v>14564.626029999999</v>
      </c>
      <c r="C69" s="41">
        <v>7650</v>
      </c>
      <c r="D69" s="41">
        <v>4479.8424000000005</v>
      </c>
      <c r="E69" s="41"/>
      <c r="F69" s="40"/>
    </row>
    <row r="70" spans="1:6" x14ac:dyDescent="0.25">
      <c r="A70" s="18" t="s">
        <v>92</v>
      </c>
      <c r="B70" s="41">
        <v>15263.42395</v>
      </c>
      <c r="C70" s="41">
        <v>1868.0356999999999</v>
      </c>
      <c r="D70" s="41">
        <v>746.72208000000001</v>
      </c>
      <c r="E70" s="41"/>
      <c r="F70" s="40"/>
    </row>
    <row r="71" spans="1:6" x14ac:dyDescent="0.25">
      <c r="A71" s="18" t="s">
        <v>93</v>
      </c>
      <c r="B71" s="41">
        <v>424.29941000000002</v>
      </c>
      <c r="C71" s="41">
        <v>424.29941000000002</v>
      </c>
      <c r="D71" s="41"/>
      <c r="E71" s="41"/>
      <c r="F71" s="40"/>
    </row>
    <row r="72" spans="1:6" ht="30" x14ac:dyDescent="0.25">
      <c r="A72" s="18" t="s">
        <v>94</v>
      </c>
      <c r="B72" s="41">
        <v>4167.20892</v>
      </c>
      <c r="C72" s="41">
        <v>2349.3724400000001</v>
      </c>
      <c r="D72" s="41">
        <v>152.77954</v>
      </c>
      <c r="E72" s="41"/>
      <c r="F72" s="40"/>
    </row>
    <row r="73" spans="1:6" ht="30" x14ac:dyDescent="0.25">
      <c r="A73" s="18" t="s">
        <v>95</v>
      </c>
      <c r="B73" s="41">
        <v>7266.4413100000002</v>
      </c>
      <c r="C73" s="41">
        <v>5889.4923099999996</v>
      </c>
      <c r="D73" s="41">
        <v>1238.1410000000001</v>
      </c>
      <c r="E73" s="41"/>
      <c r="F73" s="40"/>
    </row>
    <row r="74" spans="1:6" ht="30" x14ac:dyDescent="0.25">
      <c r="A74" s="18" t="s">
        <v>96</v>
      </c>
      <c r="B74" s="41">
        <v>32564.697560000001</v>
      </c>
      <c r="C74" s="41">
        <v>3885.2088399999998</v>
      </c>
      <c r="D74" s="41">
        <v>490.34399999999999</v>
      </c>
      <c r="E74" s="41">
        <v>240.90232</v>
      </c>
      <c r="F74" s="40"/>
    </row>
    <row r="75" spans="1:6" x14ac:dyDescent="0.25">
      <c r="A75" s="18" t="s">
        <v>97</v>
      </c>
      <c r="B75" s="41">
        <v>283.95729999999998</v>
      </c>
      <c r="C75" s="41">
        <v>215</v>
      </c>
      <c r="D75" s="41"/>
      <c r="E75" s="41"/>
      <c r="F75" s="40"/>
    </row>
    <row r="76" spans="1:6" x14ac:dyDescent="0.25">
      <c r="A76" s="18" t="s">
        <v>98</v>
      </c>
      <c r="B76" s="41">
        <v>1003.318</v>
      </c>
      <c r="C76" s="41">
        <v>224.51400000000001</v>
      </c>
      <c r="D76" s="41">
        <v>67.804000000000002</v>
      </c>
      <c r="E76" s="41"/>
      <c r="F76" s="40"/>
    </row>
    <row r="77" spans="1:6" x14ac:dyDescent="0.25">
      <c r="A77" s="19" t="s">
        <v>99</v>
      </c>
      <c r="B77" s="42">
        <v>2727012.4693800001</v>
      </c>
      <c r="C77" s="42">
        <v>224828.32584999999</v>
      </c>
      <c r="D77" s="42">
        <v>54147.96716</v>
      </c>
      <c r="E77" s="42">
        <v>323512.30265000003</v>
      </c>
      <c r="F77" s="40"/>
    </row>
    <row r="78" spans="1:6" x14ac:dyDescent="0.25">
      <c r="B78" s="40"/>
      <c r="C78" s="40"/>
      <c r="D78" s="40"/>
      <c r="E78" s="40"/>
    </row>
  </sheetData>
  <mergeCells count="39">
    <mergeCell ref="A1:E1"/>
    <mergeCell ref="A2:E2"/>
    <mergeCell ref="A5:D5"/>
    <mergeCell ref="A41:A42"/>
    <mergeCell ref="B41:B42"/>
    <mergeCell ref="C41:E41"/>
    <mergeCell ref="A7:D7"/>
    <mergeCell ref="A8:D8"/>
    <mergeCell ref="A9:D9"/>
    <mergeCell ref="A21:D21"/>
    <mergeCell ref="A22:D22"/>
    <mergeCell ref="A18:D18"/>
    <mergeCell ref="A19:D19"/>
    <mergeCell ref="A20:D20"/>
    <mergeCell ref="A26:D26"/>
    <mergeCell ref="A27:D27"/>
    <mergeCell ref="A23:D23"/>
    <mergeCell ref="A24:D24"/>
    <mergeCell ref="A25:D25"/>
    <mergeCell ref="A31:D31"/>
    <mergeCell ref="A32:D32"/>
    <mergeCell ref="A28:D28"/>
    <mergeCell ref="A29:D29"/>
    <mergeCell ref="A30:D30"/>
    <mergeCell ref="A37:D37"/>
    <mergeCell ref="A38:D38"/>
    <mergeCell ref="A39:D39"/>
    <mergeCell ref="A33:D33"/>
    <mergeCell ref="A34:D34"/>
    <mergeCell ref="A35:D35"/>
    <mergeCell ref="A36:D36"/>
    <mergeCell ref="A10:D10"/>
    <mergeCell ref="A15:D15"/>
    <mergeCell ref="A17:D17"/>
    <mergeCell ref="A11:D11"/>
    <mergeCell ref="A12:D12"/>
    <mergeCell ref="A13:D13"/>
    <mergeCell ref="A14:D14"/>
    <mergeCell ref="A16:D1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view="pageBreakPreview" zoomScaleNormal="100" zoomScaleSheetLayoutView="100" workbookViewId="0">
      <selection activeCell="D41" sqref="D41"/>
    </sheetView>
  </sheetViews>
  <sheetFormatPr defaultColWidth="8.7109375" defaultRowHeight="15" x14ac:dyDescent="0.25"/>
  <cols>
    <col min="1" max="1" width="38.28515625" style="30" customWidth="1"/>
    <col min="2" max="2" width="13.140625" style="30" customWidth="1"/>
    <col min="3" max="3" width="10.5703125" style="30" customWidth="1"/>
    <col min="4" max="4" width="11.42578125" style="30" customWidth="1"/>
    <col min="5" max="5" width="13.140625" style="30" customWidth="1"/>
    <col min="6" max="6" width="12.140625" style="30" customWidth="1"/>
    <col min="7" max="7" width="12.5703125" style="30" customWidth="1"/>
    <col min="8" max="8" width="12.7109375" style="30" customWidth="1"/>
    <col min="9" max="9" width="10.85546875" style="30" customWidth="1"/>
    <col min="10" max="10" width="12.7109375" style="30" customWidth="1"/>
    <col min="11" max="11" width="11" style="30" customWidth="1"/>
    <col min="12" max="13" width="11.85546875" style="30" customWidth="1"/>
    <col min="14" max="14" width="11.140625" style="30" customWidth="1"/>
    <col min="15" max="15" width="11.5703125" style="30" customWidth="1"/>
    <col min="16" max="16" width="10.85546875" style="30" customWidth="1"/>
    <col min="17" max="16384" width="8.7109375" style="30"/>
  </cols>
  <sheetData>
    <row r="1" spans="1:20" s="27" customFormat="1" ht="15.75" x14ac:dyDescent="0.25">
      <c r="A1" s="26" t="s">
        <v>64</v>
      </c>
      <c r="C1" s="28" t="s">
        <v>11</v>
      </c>
    </row>
    <row r="2" spans="1:20" x14ac:dyDescent="0.25">
      <c r="A2" s="29" t="str">
        <f>TEXT(EndData2,"[$-FC19]ДД.ММ.ГГГ")</f>
        <v>05.11.2023</v>
      </c>
      <c r="B2" s="29">
        <f>A2+1</f>
        <v>45236</v>
      </c>
      <c r="C2" s="25" t="str">
        <f>TEXT(B2,"[$-FC19]ДД.ММ.ГГГ")</f>
        <v>06.11.2023</v>
      </c>
      <c r="P2" s="31" t="s">
        <v>10</v>
      </c>
    </row>
    <row r="3" spans="1:20" ht="51.75" customHeight="1" x14ac:dyDescent="0.25">
      <c r="A3" s="22" t="s">
        <v>13</v>
      </c>
      <c r="B3" s="32" t="s">
        <v>14</v>
      </c>
      <c r="C3" s="33" t="s">
        <v>15</v>
      </c>
      <c r="D3" s="33" t="s">
        <v>16</v>
      </c>
      <c r="E3" s="33" t="s">
        <v>17</v>
      </c>
      <c r="F3" s="33" t="s">
        <v>18</v>
      </c>
      <c r="G3" s="33" t="s">
        <v>19</v>
      </c>
      <c r="H3" s="33" t="s">
        <v>20</v>
      </c>
      <c r="I3" s="33" t="s">
        <v>21</v>
      </c>
      <c r="J3" s="33" t="s">
        <v>22</v>
      </c>
      <c r="K3" s="33" t="s">
        <v>23</v>
      </c>
      <c r="L3" s="33" t="s">
        <v>24</v>
      </c>
      <c r="M3" s="33" t="s">
        <v>25</v>
      </c>
      <c r="N3" s="33" t="s">
        <v>26</v>
      </c>
      <c r="O3" s="33" t="s">
        <v>27</v>
      </c>
      <c r="P3" s="34" t="s">
        <v>9</v>
      </c>
    </row>
    <row r="4" spans="1:20" ht="39" x14ac:dyDescent="0.25">
      <c r="A4" s="20" t="s">
        <v>29</v>
      </c>
      <c r="B4" s="23"/>
      <c r="C4" s="23">
        <v>653.58000000000004</v>
      </c>
      <c r="D4" s="23">
        <v>24180</v>
      </c>
      <c r="E4" s="23"/>
      <c r="F4" s="23">
        <v>169.7</v>
      </c>
      <c r="G4" s="23">
        <v>10609.3334</v>
      </c>
      <c r="H4" s="23"/>
      <c r="I4" s="23">
        <v>4866</v>
      </c>
      <c r="J4" s="23">
        <v>11998.58</v>
      </c>
      <c r="K4" s="23">
        <v>5548</v>
      </c>
      <c r="L4" s="23">
        <v>24660.832999999999</v>
      </c>
      <c r="M4" s="23">
        <v>874.25</v>
      </c>
      <c r="N4" s="23">
        <v>8950</v>
      </c>
      <c r="O4" s="23"/>
      <c r="P4" s="43">
        <v>92510.276400000002</v>
      </c>
      <c r="Q4" s="31"/>
      <c r="R4" s="31"/>
      <c r="S4" s="31"/>
      <c r="T4" s="31"/>
    </row>
    <row r="5" spans="1:20" ht="26.25" x14ac:dyDescent="0.25">
      <c r="A5" s="20" t="s">
        <v>30</v>
      </c>
      <c r="B5" s="23">
        <v>71000</v>
      </c>
      <c r="C5" s="23">
        <v>445.83</v>
      </c>
      <c r="D5" s="23">
        <v>1286.4606100000001</v>
      </c>
      <c r="E5" s="23">
        <v>15551.429840000001</v>
      </c>
      <c r="F5" s="23">
        <v>2300.02</v>
      </c>
      <c r="G5" s="23">
        <v>24239.776669999999</v>
      </c>
      <c r="H5" s="23"/>
      <c r="I5" s="23">
        <v>2036.64</v>
      </c>
      <c r="J5" s="23">
        <v>3076.7</v>
      </c>
      <c r="K5" s="23">
        <v>3425</v>
      </c>
      <c r="L5" s="23">
        <v>4272.84</v>
      </c>
      <c r="M5" s="23">
        <v>1717.134</v>
      </c>
      <c r="N5" s="23">
        <v>4258</v>
      </c>
      <c r="O5" s="23"/>
      <c r="P5" s="43">
        <v>133609.83111999999</v>
      </c>
      <c r="Q5" s="31"/>
      <c r="R5" s="31"/>
      <c r="S5" s="31"/>
      <c r="T5" s="31"/>
    </row>
    <row r="6" spans="1:20" ht="39" x14ac:dyDescent="0.25">
      <c r="A6" s="20" t="s">
        <v>31</v>
      </c>
      <c r="B6" s="23">
        <v>53466.918790000003</v>
      </c>
      <c r="C6" s="23">
        <v>43469.431329999999</v>
      </c>
      <c r="D6" s="23">
        <v>22300</v>
      </c>
      <c r="E6" s="23"/>
      <c r="F6" s="23">
        <v>3933.5830000000001</v>
      </c>
      <c r="G6" s="23">
        <v>19104.666659999999</v>
      </c>
      <c r="H6" s="23"/>
      <c r="I6" s="23">
        <v>3700</v>
      </c>
      <c r="J6" s="23">
        <v>23903.128000000001</v>
      </c>
      <c r="K6" s="23">
        <v>4896</v>
      </c>
      <c r="L6" s="23">
        <v>15125.165999999999</v>
      </c>
      <c r="M6" s="23">
        <v>12435.166670000001</v>
      </c>
      <c r="N6" s="23">
        <v>5037</v>
      </c>
      <c r="O6" s="23"/>
      <c r="P6" s="43">
        <v>207371.06044999999</v>
      </c>
      <c r="Q6" s="31"/>
      <c r="R6" s="31"/>
      <c r="S6" s="31"/>
      <c r="T6" s="31"/>
    </row>
    <row r="7" spans="1:20" ht="102.75" x14ac:dyDescent="0.25">
      <c r="A7" s="20" t="s">
        <v>32</v>
      </c>
      <c r="B7" s="23">
        <v>1970.00199</v>
      </c>
      <c r="C7" s="23">
        <v>7107.3828100000001</v>
      </c>
      <c r="D7" s="23"/>
      <c r="E7" s="23"/>
      <c r="F7" s="23"/>
      <c r="G7" s="23">
        <v>8721.4230000000007</v>
      </c>
      <c r="H7" s="23"/>
      <c r="I7" s="23">
        <v>155.24601000000001</v>
      </c>
      <c r="J7" s="23">
        <v>13248.95017</v>
      </c>
      <c r="K7" s="23"/>
      <c r="L7" s="23"/>
      <c r="M7" s="23"/>
      <c r="N7" s="23"/>
      <c r="O7" s="23"/>
      <c r="P7" s="43">
        <v>31203.003980000001</v>
      </c>
      <c r="Q7" s="31"/>
      <c r="R7" s="31"/>
      <c r="S7" s="31"/>
      <c r="T7" s="31"/>
    </row>
    <row r="8" spans="1:20" ht="90" x14ac:dyDescent="0.25">
      <c r="A8" s="20" t="s">
        <v>33</v>
      </c>
      <c r="B8" s="23">
        <v>182.3</v>
      </c>
      <c r="C8" s="23">
        <v>68.474999999999994</v>
      </c>
      <c r="D8" s="23"/>
      <c r="E8" s="23"/>
      <c r="F8" s="23"/>
      <c r="G8" s="23">
        <v>35.591670000000001</v>
      </c>
      <c r="H8" s="23"/>
      <c r="I8" s="23"/>
      <c r="J8" s="23"/>
      <c r="K8" s="23">
        <v>20.241</v>
      </c>
      <c r="L8" s="23"/>
      <c r="M8" s="23"/>
      <c r="N8" s="23"/>
      <c r="O8" s="23"/>
      <c r="P8" s="43">
        <v>306.60766999999998</v>
      </c>
      <c r="Q8" s="31"/>
      <c r="R8" s="31"/>
      <c r="S8" s="31"/>
      <c r="T8" s="31"/>
    </row>
    <row r="9" spans="1:20" ht="77.25" x14ac:dyDescent="0.25">
      <c r="A9" s="20" t="s">
        <v>34</v>
      </c>
      <c r="B9" s="23"/>
      <c r="C9" s="23">
        <v>4505.83</v>
      </c>
      <c r="D9" s="23">
        <v>652.75</v>
      </c>
      <c r="E9" s="23">
        <v>565</v>
      </c>
      <c r="F9" s="23">
        <v>177</v>
      </c>
      <c r="G9" s="23">
        <v>655.41669999999999</v>
      </c>
      <c r="H9" s="23"/>
      <c r="I9" s="23"/>
      <c r="J9" s="23"/>
      <c r="K9" s="23"/>
      <c r="L9" s="23">
        <v>267.58332999999999</v>
      </c>
      <c r="M9" s="23">
        <v>254.46666999999999</v>
      </c>
      <c r="N9" s="23"/>
      <c r="O9" s="23"/>
      <c r="P9" s="43">
        <v>7078.0466999999999</v>
      </c>
      <c r="Q9" s="31"/>
      <c r="R9" s="31"/>
      <c r="S9" s="31"/>
      <c r="T9" s="31"/>
    </row>
    <row r="10" spans="1:20" ht="77.25" x14ac:dyDescent="0.25">
      <c r="A10" s="20" t="s">
        <v>35</v>
      </c>
      <c r="B10" s="23">
        <v>6302.5</v>
      </c>
      <c r="C10" s="23">
        <v>1660.4152300000001</v>
      </c>
      <c r="D10" s="23"/>
      <c r="E10" s="23">
        <v>215</v>
      </c>
      <c r="F10" s="23">
        <v>336.03500000000003</v>
      </c>
      <c r="G10" s="23">
        <v>880.16</v>
      </c>
      <c r="H10" s="23"/>
      <c r="I10" s="23">
        <v>97</v>
      </c>
      <c r="J10" s="23"/>
      <c r="K10" s="23">
        <v>300</v>
      </c>
      <c r="L10" s="23"/>
      <c r="M10" s="23">
        <v>150</v>
      </c>
      <c r="N10" s="23">
        <v>641.5</v>
      </c>
      <c r="O10" s="23">
        <v>371.93617999999998</v>
      </c>
      <c r="P10" s="43">
        <v>10954.546410000001</v>
      </c>
      <c r="Q10" s="31"/>
      <c r="R10" s="31"/>
      <c r="S10" s="31"/>
      <c r="T10" s="31"/>
    </row>
    <row r="11" spans="1:20" ht="102.75" x14ac:dyDescent="0.25">
      <c r="A11" s="20" t="s">
        <v>36</v>
      </c>
      <c r="B11" s="23"/>
      <c r="C11" s="23">
        <v>1500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3">
        <v>1500</v>
      </c>
      <c r="Q11" s="31"/>
      <c r="R11" s="31"/>
      <c r="S11" s="31"/>
      <c r="T11" s="31"/>
    </row>
    <row r="12" spans="1:20" ht="102.75" x14ac:dyDescent="0.25">
      <c r="A12" s="20" t="s">
        <v>37</v>
      </c>
      <c r="B12" s="23"/>
      <c r="C12" s="23">
        <v>1825.39076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43">
        <v>1825.39076</v>
      </c>
      <c r="Q12" s="31"/>
      <c r="R12" s="31"/>
      <c r="S12" s="31"/>
      <c r="T12" s="31"/>
    </row>
    <row r="13" spans="1:20" ht="90" x14ac:dyDescent="0.25">
      <c r="A13" s="20" t="s">
        <v>38</v>
      </c>
      <c r="B13" s="23">
        <v>177</v>
      </c>
      <c r="C13" s="23"/>
      <c r="D13" s="23"/>
      <c r="E13" s="23"/>
      <c r="F13" s="23"/>
      <c r="G13" s="23">
        <v>80</v>
      </c>
      <c r="H13" s="23"/>
      <c r="I13" s="23"/>
      <c r="J13" s="23"/>
      <c r="K13" s="23"/>
      <c r="L13" s="23"/>
      <c r="M13" s="23"/>
      <c r="N13" s="23"/>
      <c r="O13" s="23"/>
      <c r="P13" s="43">
        <v>257</v>
      </c>
      <c r="Q13" s="31"/>
      <c r="R13" s="31"/>
      <c r="S13" s="31"/>
      <c r="T13" s="31"/>
    </row>
    <row r="14" spans="1:20" ht="319.5" x14ac:dyDescent="0.25">
      <c r="A14" s="20" t="s">
        <v>39</v>
      </c>
      <c r="B14" s="23">
        <v>24500</v>
      </c>
      <c r="C14" s="23">
        <v>14273.84827</v>
      </c>
      <c r="D14" s="23"/>
      <c r="E14" s="23">
        <v>2000</v>
      </c>
      <c r="F14" s="23"/>
      <c r="G14" s="23">
        <v>4095.25</v>
      </c>
      <c r="H14" s="23"/>
      <c r="I14" s="23">
        <v>191</v>
      </c>
      <c r="J14" s="23"/>
      <c r="K14" s="23"/>
      <c r="L14" s="23">
        <v>1567.0830000000001</v>
      </c>
      <c r="M14" s="23">
        <v>1800</v>
      </c>
      <c r="N14" s="23">
        <v>1600</v>
      </c>
      <c r="O14" s="23">
        <v>2000</v>
      </c>
      <c r="P14" s="43">
        <v>52027.181270000001</v>
      </c>
      <c r="Q14" s="31"/>
      <c r="R14" s="31"/>
      <c r="S14" s="31"/>
      <c r="T14" s="31"/>
    </row>
    <row r="15" spans="1:20" ht="153.75" x14ac:dyDescent="0.25">
      <c r="A15" s="20" t="s">
        <v>40</v>
      </c>
      <c r="B15" s="23">
        <v>70504.554910000006</v>
      </c>
      <c r="C15" s="23">
        <v>52000</v>
      </c>
      <c r="D15" s="23"/>
      <c r="E15" s="23"/>
      <c r="F15" s="23"/>
      <c r="G15" s="23"/>
      <c r="H15" s="23"/>
      <c r="I15" s="23">
        <v>4300</v>
      </c>
      <c r="J15" s="23"/>
      <c r="K15" s="23">
        <v>8674.7822300000007</v>
      </c>
      <c r="L15" s="23">
        <v>5000</v>
      </c>
      <c r="M15" s="23">
        <v>14140.489</v>
      </c>
      <c r="N15" s="23"/>
      <c r="O15" s="23"/>
      <c r="P15" s="43">
        <v>154619.82613999999</v>
      </c>
      <c r="Q15" s="31"/>
      <c r="R15" s="31"/>
      <c r="S15" s="31"/>
      <c r="T15" s="31"/>
    </row>
    <row r="16" spans="1:20" ht="90" x14ac:dyDescent="0.25">
      <c r="A16" s="20" t="s">
        <v>41</v>
      </c>
      <c r="B16" s="23"/>
      <c r="C16" s="23">
        <v>6603.96</v>
      </c>
      <c r="D16" s="23"/>
      <c r="E16" s="23"/>
      <c r="F16" s="23"/>
      <c r="G16" s="23"/>
      <c r="H16" s="23">
        <v>1150</v>
      </c>
      <c r="I16" s="23">
        <v>275</v>
      </c>
      <c r="J16" s="23"/>
      <c r="K16" s="23">
        <v>1307.4000000000001</v>
      </c>
      <c r="L16" s="23">
        <v>3600</v>
      </c>
      <c r="M16" s="23"/>
      <c r="N16" s="23"/>
      <c r="O16" s="23"/>
      <c r="P16" s="43">
        <v>12936.36</v>
      </c>
      <c r="Q16" s="31"/>
      <c r="R16" s="31"/>
      <c r="S16" s="31"/>
      <c r="T16" s="31"/>
    </row>
    <row r="17" spans="1:20" ht="128.25" x14ac:dyDescent="0.25">
      <c r="A17" s="20" t="s">
        <v>42</v>
      </c>
      <c r="B17" s="23"/>
      <c r="C17" s="23">
        <v>3.7237200000000001</v>
      </c>
      <c r="D17" s="23"/>
      <c r="E17" s="23"/>
      <c r="F17" s="23"/>
      <c r="G17" s="23"/>
      <c r="H17" s="23"/>
      <c r="I17" s="23"/>
      <c r="J17" s="23">
        <v>3.7250000000000001</v>
      </c>
      <c r="K17" s="23"/>
      <c r="L17" s="23"/>
      <c r="M17" s="23">
        <v>4.008</v>
      </c>
      <c r="N17" s="23"/>
      <c r="O17" s="23"/>
      <c r="P17" s="43">
        <v>11.456720000000001</v>
      </c>
      <c r="Q17" s="31"/>
      <c r="R17" s="31"/>
      <c r="S17" s="31"/>
      <c r="T17" s="31"/>
    </row>
    <row r="18" spans="1:20" ht="115.5" x14ac:dyDescent="0.25">
      <c r="A18" s="20" t="s">
        <v>43</v>
      </c>
      <c r="B18" s="23">
        <v>1000</v>
      </c>
      <c r="C18" s="23">
        <v>2000</v>
      </c>
      <c r="D18" s="23"/>
      <c r="E18" s="23"/>
      <c r="F18" s="23"/>
      <c r="G18" s="23"/>
      <c r="H18" s="23"/>
      <c r="I18" s="23"/>
      <c r="J18" s="23"/>
      <c r="K18" s="23">
        <v>100</v>
      </c>
      <c r="L18" s="23"/>
      <c r="M18" s="23"/>
      <c r="N18" s="23"/>
      <c r="O18" s="23"/>
      <c r="P18" s="43">
        <v>3100</v>
      </c>
      <c r="Q18" s="31"/>
      <c r="R18" s="31"/>
      <c r="S18" s="31"/>
      <c r="T18" s="31"/>
    </row>
    <row r="19" spans="1:20" ht="115.5" x14ac:dyDescent="0.25">
      <c r="A19" s="20" t="s">
        <v>44</v>
      </c>
      <c r="B19" s="23">
        <v>98661.466149999993</v>
      </c>
      <c r="C19" s="23">
        <v>33000</v>
      </c>
      <c r="D19" s="23"/>
      <c r="E19" s="23"/>
      <c r="F19" s="23"/>
      <c r="G19" s="23"/>
      <c r="H19" s="23">
        <v>1400</v>
      </c>
      <c r="I19" s="23"/>
      <c r="J19" s="23"/>
      <c r="K19" s="23">
        <v>3500</v>
      </c>
      <c r="L19" s="23">
        <v>2900</v>
      </c>
      <c r="M19" s="23">
        <v>1500</v>
      </c>
      <c r="N19" s="23"/>
      <c r="O19" s="23"/>
      <c r="P19" s="43">
        <v>140961.46614999999</v>
      </c>
      <c r="Q19" s="31"/>
      <c r="R19" s="31"/>
      <c r="S19" s="31"/>
      <c r="T19" s="31"/>
    </row>
    <row r="20" spans="1:20" ht="64.5" x14ac:dyDescent="0.25">
      <c r="A20" s="20" t="s">
        <v>45</v>
      </c>
      <c r="B20" s="23">
        <v>7545.8154199999999</v>
      </c>
      <c r="C20" s="23">
        <v>1765.5</v>
      </c>
      <c r="D20" s="23">
        <v>1633.559</v>
      </c>
      <c r="E20" s="23">
        <v>315</v>
      </c>
      <c r="F20" s="23">
        <v>322</v>
      </c>
      <c r="G20" s="23">
        <v>900</v>
      </c>
      <c r="H20" s="23">
        <v>34.543550000000003</v>
      </c>
      <c r="I20" s="23">
        <v>25</v>
      </c>
      <c r="J20" s="23"/>
      <c r="K20" s="23">
        <v>176</v>
      </c>
      <c r="L20" s="23"/>
      <c r="M20" s="23">
        <v>100</v>
      </c>
      <c r="N20" s="23">
        <v>619.42607999999996</v>
      </c>
      <c r="O20" s="23"/>
      <c r="P20" s="43">
        <v>13436.84405</v>
      </c>
      <c r="Q20" s="31"/>
      <c r="R20" s="31"/>
      <c r="S20" s="31"/>
      <c r="T20" s="31"/>
    </row>
    <row r="21" spans="1:20" ht="90" x14ac:dyDescent="0.25">
      <c r="A21" s="20" t="s">
        <v>46</v>
      </c>
      <c r="B21" s="23">
        <v>2534.01442</v>
      </c>
      <c r="C21" s="23">
        <v>1300</v>
      </c>
      <c r="D21" s="23"/>
      <c r="E21" s="23"/>
      <c r="F21" s="23"/>
      <c r="G21" s="23"/>
      <c r="H21" s="23">
        <v>66.098209999999995</v>
      </c>
      <c r="I21" s="23">
        <v>23</v>
      </c>
      <c r="J21" s="23"/>
      <c r="K21" s="23">
        <v>62.172150000000002</v>
      </c>
      <c r="L21" s="23"/>
      <c r="M21" s="23"/>
      <c r="N21" s="23"/>
      <c r="O21" s="23"/>
      <c r="P21" s="43">
        <v>3985.28478</v>
      </c>
      <c r="Q21" s="31"/>
      <c r="R21" s="31"/>
      <c r="S21" s="31"/>
      <c r="T21" s="31"/>
    </row>
    <row r="22" spans="1:20" ht="77.25" x14ac:dyDescent="0.25">
      <c r="A22" s="20" t="s">
        <v>47</v>
      </c>
      <c r="B22" s="23">
        <v>1380</v>
      </c>
      <c r="C22" s="23">
        <v>1007.8703400000001</v>
      </c>
      <c r="D22" s="23"/>
      <c r="E22" s="23">
        <v>775</v>
      </c>
      <c r="F22" s="23">
        <v>194.4735</v>
      </c>
      <c r="G22" s="23">
        <v>1000</v>
      </c>
      <c r="H22" s="23"/>
      <c r="I22" s="23">
        <v>45</v>
      </c>
      <c r="J22" s="23"/>
      <c r="K22" s="23">
        <v>250</v>
      </c>
      <c r="L22" s="23">
        <v>200.33</v>
      </c>
      <c r="M22" s="23">
        <v>179.46700000000001</v>
      </c>
      <c r="N22" s="23">
        <v>212</v>
      </c>
      <c r="O22" s="23">
        <v>5</v>
      </c>
      <c r="P22" s="43">
        <v>5249.14084</v>
      </c>
      <c r="Q22" s="31"/>
      <c r="R22" s="31"/>
      <c r="S22" s="31"/>
      <c r="T22" s="31"/>
    </row>
    <row r="23" spans="1:20" ht="51.75" x14ac:dyDescent="0.25">
      <c r="A23" s="20" t="s">
        <v>48</v>
      </c>
      <c r="B23" s="23">
        <v>469.60106000000002</v>
      </c>
      <c r="C23" s="23">
        <v>931.76701000000003</v>
      </c>
      <c r="D23" s="23">
        <v>973.70588999999995</v>
      </c>
      <c r="E23" s="23">
        <v>818.88541999999995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43">
        <v>3193.9593799999998</v>
      </c>
      <c r="Q23" s="31"/>
      <c r="R23" s="31"/>
      <c r="S23" s="31"/>
      <c r="T23" s="31"/>
    </row>
    <row r="24" spans="1:20" ht="90" x14ac:dyDescent="0.25">
      <c r="A24" s="20" t="s">
        <v>49</v>
      </c>
      <c r="B24" s="23">
        <v>365.29048999999998</v>
      </c>
      <c r="C24" s="23"/>
      <c r="D24" s="23"/>
      <c r="E24" s="23"/>
      <c r="F24" s="23"/>
      <c r="G24" s="23">
        <v>1660</v>
      </c>
      <c r="H24" s="23"/>
      <c r="I24" s="23"/>
      <c r="J24" s="23"/>
      <c r="K24" s="23"/>
      <c r="L24" s="23"/>
      <c r="M24" s="23"/>
      <c r="N24" s="23"/>
      <c r="O24" s="23"/>
      <c r="P24" s="43">
        <v>2025.2904900000001</v>
      </c>
      <c r="Q24" s="31"/>
      <c r="R24" s="31"/>
      <c r="S24" s="31"/>
      <c r="T24" s="31"/>
    </row>
    <row r="25" spans="1:20" ht="90" x14ac:dyDescent="0.25">
      <c r="A25" s="20" t="s">
        <v>50</v>
      </c>
      <c r="B25" s="23">
        <v>651.35599999999999</v>
      </c>
      <c r="C25" s="23"/>
      <c r="D25" s="23"/>
      <c r="E25" s="23">
        <v>50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43">
        <v>701.35599999999999</v>
      </c>
      <c r="Q25" s="31"/>
      <c r="R25" s="31"/>
      <c r="S25" s="31"/>
      <c r="T25" s="31"/>
    </row>
    <row r="26" spans="1:20" ht="51.75" x14ac:dyDescent="0.25">
      <c r="A26" s="20" t="s">
        <v>51</v>
      </c>
      <c r="B26" s="23">
        <v>-6153.07528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43">
        <v>-6153.07528</v>
      </c>
      <c r="Q26" s="31"/>
      <c r="R26" s="31"/>
      <c r="S26" s="31"/>
      <c r="T26" s="31"/>
    </row>
    <row r="27" spans="1:20" ht="51.75" x14ac:dyDescent="0.25">
      <c r="A27" s="20" t="s">
        <v>52</v>
      </c>
      <c r="B27" s="23"/>
      <c r="C27" s="23"/>
      <c r="D27" s="23"/>
      <c r="E27" s="23"/>
      <c r="F27" s="23"/>
      <c r="G27" s="23"/>
      <c r="H27" s="23"/>
      <c r="I27" s="23"/>
      <c r="J27" s="23">
        <v>36810</v>
      </c>
      <c r="K27" s="23"/>
      <c r="L27" s="23"/>
      <c r="M27" s="23"/>
      <c r="N27" s="23"/>
      <c r="O27" s="23"/>
      <c r="P27" s="43">
        <v>36810</v>
      </c>
      <c r="Q27" s="31"/>
      <c r="R27" s="31"/>
      <c r="S27" s="31"/>
      <c r="T27" s="31"/>
    </row>
    <row r="28" spans="1:20" ht="64.5" x14ac:dyDescent="0.25">
      <c r="A28" s="20" t="s">
        <v>53</v>
      </c>
      <c r="B28" s="23">
        <v>1817.64159</v>
      </c>
      <c r="C28" s="23">
        <v>641.52029000000005</v>
      </c>
      <c r="D28" s="23">
        <v>53.460050000000003</v>
      </c>
      <c r="E28" s="23">
        <v>53.460039999999999</v>
      </c>
      <c r="F28" s="23"/>
      <c r="G28" s="23"/>
      <c r="H28" s="23"/>
      <c r="I28" s="23"/>
      <c r="J28" s="23">
        <v>213.84019000000001</v>
      </c>
      <c r="K28" s="23">
        <v>53.460039999999999</v>
      </c>
      <c r="L28" s="23"/>
      <c r="M28" s="23"/>
      <c r="N28" s="23"/>
      <c r="O28" s="23"/>
      <c r="P28" s="43">
        <v>2833.3822</v>
      </c>
      <c r="Q28" s="31"/>
      <c r="R28" s="31"/>
      <c r="S28" s="31"/>
      <c r="T28" s="31"/>
    </row>
    <row r="29" spans="1:20" ht="128.25" x14ac:dyDescent="0.25">
      <c r="A29" s="20" t="s">
        <v>54</v>
      </c>
      <c r="B29" s="23">
        <v>-3296.22</v>
      </c>
      <c r="C29" s="23">
        <v>5785.5616499999996</v>
      </c>
      <c r="D29" s="23"/>
      <c r="E29" s="23">
        <v>1035.4000000000001</v>
      </c>
      <c r="F29" s="23">
        <v>350</v>
      </c>
      <c r="G29" s="23">
        <v>437.69600000000003</v>
      </c>
      <c r="H29" s="23"/>
      <c r="I29" s="23">
        <v>215</v>
      </c>
      <c r="J29" s="23">
        <v>1874.1</v>
      </c>
      <c r="K29" s="23">
        <v>406.22399999999999</v>
      </c>
      <c r="L29" s="23">
        <v>1304.29</v>
      </c>
      <c r="M29" s="23">
        <v>594.15</v>
      </c>
      <c r="N29" s="23">
        <v>854.20299999999997</v>
      </c>
      <c r="O29" s="23">
        <v>727.81799999999998</v>
      </c>
      <c r="P29" s="43">
        <v>10288.22265</v>
      </c>
      <c r="Q29" s="31"/>
      <c r="R29" s="31"/>
      <c r="S29" s="31"/>
      <c r="T29" s="31"/>
    </row>
    <row r="30" spans="1:20" ht="26.25" x14ac:dyDescent="0.25">
      <c r="A30" s="20" t="s">
        <v>55</v>
      </c>
      <c r="B30" s="23">
        <v>116409.5073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43">
        <v>116409.5073</v>
      </c>
      <c r="Q30" s="31"/>
      <c r="R30" s="31"/>
      <c r="S30" s="31"/>
      <c r="T30" s="31"/>
    </row>
    <row r="31" spans="1:20" ht="90" x14ac:dyDescent="0.25">
      <c r="A31" s="20" t="s">
        <v>56</v>
      </c>
      <c r="B31" s="23">
        <v>28377.410159999999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43">
        <v>28377.410159999999</v>
      </c>
      <c r="Q31" s="31"/>
      <c r="R31" s="31"/>
      <c r="S31" s="31"/>
      <c r="T31" s="31"/>
    </row>
    <row r="32" spans="1:20" ht="26.25" x14ac:dyDescent="0.25">
      <c r="A32" s="20" t="s">
        <v>57</v>
      </c>
      <c r="B32" s="23"/>
      <c r="C32" s="23"/>
      <c r="D32" s="23"/>
      <c r="E32" s="23"/>
      <c r="F32" s="23"/>
      <c r="G32" s="23"/>
      <c r="H32" s="23">
        <v>1032.02676</v>
      </c>
      <c r="I32" s="23"/>
      <c r="J32" s="23"/>
      <c r="K32" s="23"/>
      <c r="L32" s="23"/>
      <c r="M32" s="23"/>
      <c r="N32" s="23"/>
      <c r="O32" s="23"/>
      <c r="P32" s="43">
        <v>1032.02676</v>
      </c>
      <c r="Q32" s="31"/>
      <c r="R32" s="31"/>
      <c r="S32" s="31"/>
      <c r="T32" s="31"/>
    </row>
    <row r="33" spans="1:20" ht="26.25" x14ac:dyDescent="0.25">
      <c r="A33" s="20" t="s">
        <v>58</v>
      </c>
      <c r="B33" s="23">
        <v>2279.0327600000001</v>
      </c>
      <c r="C33" s="23"/>
      <c r="D33" s="23"/>
      <c r="E33" s="23">
        <v>2184.1990300000002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43">
        <v>4463.2317899999998</v>
      </c>
      <c r="Q33" s="31"/>
      <c r="R33" s="31"/>
      <c r="S33" s="31"/>
      <c r="T33" s="31"/>
    </row>
    <row r="34" spans="1:20" ht="204.75" x14ac:dyDescent="0.25">
      <c r="A34" s="20" t="s">
        <v>59</v>
      </c>
      <c r="B34" s="23"/>
      <c r="C34" s="23">
        <v>-4.8509999999999998E-2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43">
        <v>-4.8509999999999998E-2</v>
      </c>
      <c r="Q34" s="31"/>
      <c r="R34" s="31"/>
      <c r="S34" s="31"/>
      <c r="T34" s="31"/>
    </row>
    <row r="35" spans="1:20" ht="39" x14ac:dyDescent="0.25">
      <c r="A35" s="20" t="s">
        <v>60</v>
      </c>
      <c r="B35" s="23"/>
      <c r="C35" s="23"/>
      <c r="D35" s="23">
        <v>40</v>
      </c>
      <c r="E35" s="23">
        <v>50</v>
      </c>
      <c r="F35" s="23">
        <v>22.58333</v>
      </c>
      <c r="G35" s="23">
        <v>92.025000000000006</v>
      </c>
      <c r="H35" s="23">
        <v>36.066650000000003</v>
      </c>
      <c r="I35" s="23">
        <v>5.2416499999999999</v>
      </c>
      <c r="J35" s="23">
        <v>150</v>
      </c>
      <c r="K35" s="23">
        <v>30.95</v>
      </c>
      <c r="L35" s="23">
        <v>73.8</v>
      </c>
      <c r="M35" s="23"/>
      <c r="N35" s="23">
        <v>23.26633</v>
      </c>
      <c r="O35" s="23"/>
      <c r="P35" s="43">
        <v>523.93295999999998</v>
      </c>
      <c r="Q35" s="31"/>
      <c r="R35" s="31"/>
      <c r="S35" s="31"/>
      <c r="T35" s="31"/>
    </row>
    <row r="36" spans="1:20" ht="39" x14ac:dyDescent="0.25">
      <c r="A36" s="20" t="s">
        <v>61</v>
      </c>
      <c r="B36" s="23">
        <v>3000</v>
      </c>
      <c r="C36" s="23">
        <v>1820.4159999999999</v>
      </c>
      <c r="D36" s="23"/>
      <c r="E36" s="23">
        <v>143.815</v>
      </c>
      <c r="F36" s="23">
        <v>115.05200000000001</v>
      </c>
      <c r="G36" s="23">
        <v>396.49993999999998</v>
      </c>
      <c r="H36" s="23"/>
      <c r="I36" s="23">
        <v>28.763000000000002</v>
      </c>
      <c r="J36" s="23"/>
      <c r="K36" s="23">
        <v>35.557499999999997</v>
      </c>
      <c r="L36" s="23"/>
      <c r="M36" s="23">
        <v>86.289000000000001</v>
      </c>
      <c r="N36" s="23">
        <v>115.05200000000001</v>
      </c>
      <c r="O36" s="23"/>
      <c r="P36" s="43">
        <v>5741.4444400000002</v>
      </c>
      <c r="Q36" s="31"/>
      <c r="R36" s="31"/>
      <c r="S36" s="31"/>
      <c r="T36" s="31"/>
    </row>
    <row r="37" spans="1:20" ht="51.75" x14ac:dyDescent="0.25">
      <c r="A37" s="20" t="s">
        <v>62</v>
      </c>
      <c r="B37" s="23"/>
      <c r="C37" s="23">
        <v>20.289549999999998</v>
      </c>
      <c r="D37" s="23"/>
      <c r="E37" s="23"/>
      <c r="F37" s="23"/>
      <c r="G37" s="23"/>
      <c r="H37" s="23"/>
      <c r="I37" s="23"/>
      <c r="J37" s="23"/>
      <c r="K37" s="23"/>
      <c r="L37" s="23"/>
      <c r="M37" s="23">
        <v>62.758620000000001</v>
      </c>
      <c r="N37" s="23"/>
      <c r="O37" s="23"/>
      <c r="P37" s="43">
        <v>83.048169999999999</v>
      </c>
      <c r="Q37" s="31"/>
      <c r="R37" s="31"/>
      <c r="S37" s="31"/>
      <c r="T37" s="31"/>
    </row>
    <row r="38" spans="1:20" x14ac:dyDescent="0.25">
      <c r="A38" s="21" t="s">
        <v>63</v>
      </c>
      <c r="B38" s="24">
        <v>483145.11576000002</v>
      </c>
      <c r="C38" s="24">
        <v>182390.74345000001</v>
      </c>
      <c r="D38" s="24">
        <v>51119.935550000002</v>
      </c>
      <c r="E38" s="24">
        <v>23757.189330000001</v>
      </c>
      <c r="F38" s="24">
        <v>7920.4468299999999</v>
      </c>
      <c r="G38" s="24">
        <v>72907.839040000006</v>
      </c>
      <c r="H38" s="24">
        <v>3718.7351699999999</v>
      </c>
      <c r="I38" s="24">
        <v>15962.890659999999</v>
      </c>
      <c r="J38" s="24">
        <v>91279.023360000007</v>
      </c>
      <c r="K38" s="24">
        <v>28785.786919999999</v>
      </c>
      <c r="L38" s="24">
        <v>58971.925329999998</v>
      </c>
      <c r="M38" s="24">
        <v>33898.178959999997</v>
      </c>
      <c r="N38" s="24">
        <v>22310.447410000001</v>
      </c>
      <c r="O38" s="24">
        <v>3104.7541799999999</v>
      </c>
      <c r="P38" s="43">
        <v>1079273.01195</v>
      </c>
      <c r="Q38" s="39"/>
      <c r="R38" s="39"/>
      <c r="S38" s="39"/>
      <c r="T38" s="39"/>
    </row>
    <row r="39" spans="1:20" x14ac:dyDescent="0.25"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</row>
    <row r="40" spans="1:20" x14ac:dyDescent="0.25">
      <c r="A40" s="35" t="s">
        <v>28</v>
      </c>
      <c r="B40" s="44">
        <f>P38+Учреждения!B77</f>
        <v>3806285.4813299999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</row>
    <row r="41" spans="1:20" ht="32.25" customHeight="1" x14ac:dyDescent="0.25">
      <c r="A41" s="35" t="str">
        <f>CONCATENATE("Остатки бюджетных средств на ",C2,"г.")</f>
        <v>Остатки бюджетных средств на 06.11.2023г.</v>
      </c>
      <c r="B41" s="44">
        <v>7993330.7000000002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2023-11-08T05:24:38Z</dcterms:modified>
</cp:coreProperties>
</file>