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Учреждения!$37:$38</definedName>
    <definedName name="_xlnm.Print_Area" localSheetId="1">'Муниципальные районы'!$A$1:$P$29</definedName>
    <definedName name="_xlnm.Print_Area" localSheetId="0">Учреждения!$A$1:$E$71</definedName>
  </definedNames>
  <calcPr calcId="162913"/>
</workbook>
</file>

<file path=xl/calcChain.xml><?xml version="1.0" encoding="utf-8"?>
<calcChain xmlns="http://schemas.openxmlformats.org/spreadsheetml/2006/main">
  <c r="E33" i="1" l="1"/>
  <c r="E9" i="1"/>
  <c r="B27" i="2"/>
  <c r="A2" i="2" l="1"/>
  <c r="B2" i="2" s="1"/>
  <c r="C2" i="2" s="1"/>
  <c r="A28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<sst xmlns="http://schemas.openxmlformats.org/spreadsheetml/2006/main" count="112" uniqueCount="111">
  <si>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</si>
  <si>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</si>
  <si>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</si>
  <si>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</si>
  <si>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</si>
  <si>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</si>
  <si>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</si>
  <si>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</si>
  <si>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</si>
  <si>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</si>
  <si>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</si>
  <si>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</si>
  <si>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</si>
  <si>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</si>
  <si>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</si>
  <si>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</si>
  <si>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</si>
  <si>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</si>
  <si>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</si>
  <si>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</si>
  <si>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</si>
  <si>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</si>
  <si>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</si>
  <si>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</si>
  <si>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</si>
  <si>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</si>
  <si>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</si>
  <si>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</si>
  <si>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</si>
  <si>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</si>
  <si>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</si>
  <si>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</si>
  <si>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</si>
  <si>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</si>
  <si>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</si>
  <si>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</si>
  <si>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</si>
  <si>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</si>
  <si>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</si>
  <si>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отдельных государственных полномочий Камчатского края в области обращения с животными без владельцев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</si>
  <si>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</si>
  <si>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(надзора) и регионального государственного лицензионного контроля за осуществлением предпринимательской деятельности по управлению многоквартирными домами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</si>
  <si>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</si>
  <si>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</si>
  <si>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</si>
  <si>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Реализация программ формирования современной городской среды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</si>
  <si>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</si>
  <si>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</si>
  <si>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</si>
  <si>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</si>
  <si>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Всего:</t>
  </si>
  <si>
    <t>12.11.2023</t>
  </si>
  <si>
    <t>Законодательное Собрание Камчатского края</t>
  </si>
  <si>
    <t>Контрольно-счетная палата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</si>
  <si>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</si>
  <si>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</si>
  <si>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</si>
  <si>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</si>
  <si>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</si>
  <si>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</si>
  <si>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</si>
  <si>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</si>
  <si>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</si>
  <si>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</si>
  <si>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</si>
  <si>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</si>
  <si>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</si>
  <si>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</si>
  <si>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</si>
  <si>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</si>
  <si>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</si>
  <si>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</si>
  <si>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</si>
  <si>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</si>
  <si>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</si>
  <si>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</si>
  <si>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</si>
  <si>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</si>
  <si>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</si>
  <si>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</si>
  <si>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</si>
  <si>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</si>
  <si>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ИТОГО</t>
  </si>
  <si>
    <t>06.11.2023</t>
  </si>
  <si>
    <t>Привлечение остатков средств на единый счет краевого бюджета с казначейских счетов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</si>
  <si>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</si>
  <si>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</si>
  <si>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</si>
  <si>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развитие паллиативной медицинской помощи</t>
  </si>
  <si>
    <t>Субсидии бюджетам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</si>
  <si>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</si>
  <si>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</si>
  <si>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</si>
  <si>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развитие сети учреждений культурно-досугового типа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</si>
  <si>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</si>
  <si>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поддержку отрасли культуры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</si>
  <si>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</si>
  <si>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реализацию программ формирования современной городской среды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</si>
  <si>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</si>
  <si>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</si>
  <si>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</si>
  <si>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</si>
  <si>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</si>
  <si>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переоснащение медицинских организаций, оказывающих медицинскую помощь больным с онкологическими заболеваниями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</si>
  <si>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</si>
  <si>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</si>
  <si>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</si>
  <si>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Перечисления из бюджетов субъектов Российской Федерации (в бюджеты субъектов Российской Федерации)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</si>
  <si>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</si>
  <si>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</si>
  <si>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12.11.2023)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</si>
</sst>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6" fillId="0" borderId="0"/>
    <xf numFmtId="0" fontId="16" fillId="0" borderId="0" applyNumberFormat="0" applyBorder="0" applyAlignment="0"/>
    <xf numFmtId="0" fontId="19" fillId="0" borderId="0"/>
    <xf numFmtId="0" fontId="19" fillId="0" borderId="0" applyNumberFormat="0" applyBorder="0" applyAlignment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164" fontId="7" fillId="0" borderId="4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12" fillId="0" borderId="0" xfId="0" applyFont="1"/>
    <xf numFmtId="170" fontId="17" fillId="0" borderId="4" xfId="3" applyNumberFormat="1" applyFont="1" applyFill="1" applyBorder="1" applyAlignment="1" applyProtection="1">
      <alignment horizontal="right" vertical="center"/>
    </xf>
    <xf numFmtId="49" fontId="17" fillId="0" borderId="4" xfId="3" applyNumberFormat="1" applyFont="1" applyFill="1" applyBorder="1" applyAlignment="1" applyProtection="1">
      <alignment horizontal="left" vertical="center" wrapText="1"/>
    </xf>
    <xf numFmtId="164" fontId="2" fillId="0" borderId="9" xfId="0" applyNumberFormat="1" applyFont="1" applyBorder="1" applyAlignment="1">
      <alignment horizontal="left" wrapText="1"/>
    </xf>
    <xf numFmtId="164" fontId="2" fillId="0" borderId="7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18" fillId="0" borderId="7" xfId="0" applyNumberFormat="1" applyFont="1" applyBorder="1" applyAlignment="1">
      <alignment horizontal="left" wrapText="1"/>
    </xf>
    <xf numFmtId="164" fontId="18" fillId="0" borderId="8" xfId="0" applyNumberFormat="1" applyFont="1" applyBorder="1" applyAlignment="1">
      <alignment horizontal="left" wrapText="1"/>
    </xf>
    <xf numFmtId="164" fontId="18" fillId="0" borderId="9" xfId="0" applyNumberFormat="1" applyFont="1" applyBorder="1" applyAlignment="1">
      <alignment horizontal="left" wrapText="1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view="pageBreakPreview" zoomScaleNormal="100" zoomScaleSheetLayoutView="100" workbookViewId="0">
      <selection activeCell="E33" sqref="E33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45" t="s">
        <v>0</v>
      </c>
      <c r="B1" s="45"/>
      <c r="C1" s="45"/>
      <c r="D1" s="45"/>
      <c r="E1" s="45"/>
      <c r="F1" s="36" t="s">
        <v>83</v>
      </c>
      <c r="G1" s="37" t="str">
        <f>TEXT(F1,"[$-FC19]ДД ММММ")</f>
        <v>06 ноября</v>
      </c>
      <c r="H1" s="37" t="str">
        <f>TEXT(F1,"[$-FC19]ДД.ММ.ГГГ \г")</f>
        <v>06.11.2023 г</v>
      </c>
    </row>
    <row r="2" spans="1:9" ht="15.75" x14ac:dyDescent="0.25">
      <c r="A2" s="45" t="str">
        <f>CONCATENATE("с ",G1," по ",G2,"ода")</f>
        <v>с 06 ноября по 12 ноября 2023 года</v>
      </c>
      <c r="B2" s="45"/>
      <c r="C2" s="45"/>
      <c r="D2" s="45"/>
      <c r="E2" s="45"/>
      <c r="F2" s="36" t="s">
        <v>51</v>
      </c>
      <c r="G2" s="37" t="str">
        <f>TEXT(F2,"[$-FC19]ДД ММММ ГГГ \г")</f>
        <v>12 ноября 2023 г</v>
      </c>
      <c r="H2" s="37" t="str">
        <f>TEXT(F2,"[$-FC19]ДД.ММ.ГГГ \г")</f>
        <v>12.11.2023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6" t="str">
        <f>CONCATENATE("Остатки средств на ",H1,".")</f>
        <v>Остатки средств на 06.11.2023 г.</v>
      </c>
      <c r="B5" s="47"/>
      <c r="C5" s="47"/>
      <c r="D5" s="48"/>
      <c r="E5" s="57">
        <v>7993330.7000000002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53" t="s">
        <v>2</v>
      </c>
      <c r="B7" s="54"/>
      <c r="C7" s="54"/>
      <c r="D7" s="54"/>
      <c r="E7" s="12"/>
    </row>
    <row r="8" spans="1:9" x14ac:dyDescent="0.25">
      <c r="A8" s="58" t="s">
        <v>84</v>
      </c>
      <c r="B8" s="59"/>
      <c r="C8" s="59"/>
      <c r="D8" s="56"/>
      <c r="E8" s="8">
        <v>-153484.9</v>
      </c>
    </row>
    <row r="9" spans="1:9" x14ac:dyDescent="0.25">
      <c r="A9" s="55" t="s">
        <v>3</v>
      </c>
      <c r="B9" s="54"/>
      <c r="C9" s="54"/>
      <c r="D9" s="54"/>
      <c r="E9" s="13">
        <f>SUM(E10:E32)</f>
        <v>665136.5</v>
      </c>
    </row>
    <row r="10" spans="1:9" s="60" customFormat="1" x14ac:dyDescent="0.25">
      <c r="A10" s="62" t="s">
        <v>85</v>
      </c>
      <c r="B10" s="62"/>
      <c r="C10" s="62"/>
      <c r="D10" s="62"/>
      <c r="E10" s="61">
        <v>37847.1</v>
      </c>
    </row>
    <row r="11" spans="1:9" s="60" customFormat="1" ht="45" customHeight="1" x14ac:dyDescent="0.25">
      <c r="A11" s="62" t="s">
        <v>86</v>
      </c>
      <c r="B11" s="62"/>
      <c r="C11" s="62"/>
      <c r="D11" s="62"/>
      <c r="E11" s="61">
        <v>2155.1999999999998</v>
      </c>
    </row>
    <row r="12" spans="1:9" s="60" customFormat="1" ht="33.75" customHeight="1" x14ac:dyDescent="0.25">
      <c r="A12" s="62" t="s">
        <v>87</v>
      </c>
      <c r="B12" s="62"/>
      <c r="C12" s="62"/>
      <c r="D12" s="62"/>
      <c r="E12" s="61">
        <v>1730.5</v>
      </c>
    </row>
    <row r="13" spans="1:9" s="60" customFormat="1" x14ac:dyDescent="0.25">
      <c r="A13" s="62" t="s">
        <v>88</v>
      </c>
      <c r="B13" s="62"/>
      <c r="C13" s="62"/>
      <c r="D13" s="62"/>
      <c r="E13" s="61">
        <v>18.8</v>
      </c>
    </row>
    <row r="14" spans="1:9" s="60" customFormat="1" x14ac:dyDescent="0.25">
      <c r="A14" s="62" t="s">
        <v>89</v>
      </c>
      <c r="B14" s="62"/>
      <c r="C14" s="62"/>
      <c r="D14" s="62"/>
      <c r="E14" s="61">
        <v>134.69999999999999</v>
      </c>
    </row>
    <row r="15" spans="1:9" s="60" customFormat="1" ht="30.75" customHeight="1" x14ac:dyDescent="0.25">
      <c r="A15" s="62" t="s">
        <v>90</v>
      </c>
      <c r="B15" s="62"/>
      <c r="C15" s="62"/>
      <c r="D15" s="62"/>
      <c r="E15" s="61">
        <v>6989.3</v>
      </c>
    </row>
    <row r="16" spans="1:9" s="60" customFormat="1" x14ac:dyDescent="0.25">
      <c r="A16" s="62" t="s">
        <v>91</v>
      </c>
      <c r="B16" s="62"/>
      <c r="C16" s="62"/>
      <c r="D16" s="62"/>
      <c r="E16" s="61">
        <v>6842.3</v>
      </c>
    </row>
    <row r="17" spans="1:5" s="60" customFormat="1" ht="30.75" customHeight="1" x14ac:dyDescent="0.25">
      <c r="A17" s="62" t="s">
        <v>92</v>
      </c>
      <c r="B17" s="62"/>
      <c r="C17" s="62"/>
      <c r="D17" s="62"/>
      <c r="E17" s="61">
        <v>633.6</v>
      </c>
    </row>
    <row r="18" spans="1:5" s="60" customFormat="1" x14ac:dyDescent="0.25">
      <c r="A18" s="62" t="s">
        <v>93</v>
      </c>
      <c r="B18" s="62"/>
      <c r="C18" s="62"/>
      <c r="D18" s="62"/>
      <c r="E18" s="61">
        <v>915.2</v>
      </c>
    </row>
    <row r="19" spans="1:5" s="60" customFormat="1" ht="33.75" customHeight="1" x14ac:dyDescent="0.25">
      <c r="A19" s="62" t="s">
        <v>94</v>
      </c>
      <c r="B19" s="62"/>
      <c r="C19" s="62"/>
      <c r="D19" s="62"/>
      <c r="E19" s="61">
        <v>111.1</v>
      </c>
    </row>
    <row r="20" spans="1:5" s="60" customFormat="1" x14ac:dyDescent="0.25">
      <c r="A20" s="62" t="s">
        <v>95</v>
      </c>
      <c r="B20" s="62"/>
      <c r="C20" s="62"/>
      <c r="D20" s="62"/>
      <c r="E20" s="61">
        <v>4238.1000000000004</v>
      </c>
    </row>
    <row r="21" spans="1:5" s="60" customFormat="1" ht="33.75" customHeight="1" x14ac:dyDescent="0.25">
      <c r="A21" s="62" t="s">
        <v>96</v>
      </c>
      <c r="B21" s="62"/>
      <c r="C21" s="62"/>
      <c r="D21" s="62"/>
      <c r="E21" s="61">
        <v>32</v>
      </c>
    </row>
    <row r="22" spans="1:5" s="60" customFormat="1" x14ac:dyDescent="0.25">
      <c r="A22" s="62" t="s">
        <v>97</v>
      </c>
      <c r="B22" s="62"/>
      <c r="C22" s="62"/>
      <c r="D22" s="62"/>
      <c r="E22" s="61">
        <v>5017.2</v>
      </c>
    </row>
    <row r="23" spans="1:5" s="60" customFormat="1" ht="33.75" customHeight="1" x14ac:dyDescent="0.25">
      <c r="A23" s="62" t="s">
        <v>98</v>
      </c>
      <c r="B23" s="62"/>
      <c r="C23" s="62"/>
      <c r="D23" s="62"/>
      <c r="E23" s="61">
        <v>3.1</v>
      </c>
    </row>
    <row r="24" spans="1:5" s="60" customFormat="1" x14ac:dyDescent="0.25">
      <c r="A24" s="62" t="s">
        <v>99</v>
      </c>
      <c r="B24" s="62"/>
      <c r="C24" s="62"/>
      <c r="D24" s="62"/>
      <c r="E24" s="61">
        <v>739.2</v>
      </c>
    </row>
    <row r="25" spans="1:5" s="60" customFormat="1" x14ac:dyDescent="0.25">
      <c r="A25" s="62" t="s">
        <v>100</v>
      </c>
      <c r="B25" s="62"/>
      <c r="C25" s="62"/>
      <c r="D25" s="62"/>
      <c r="E25" s="61">
        <v>4740.3</v>
      </c>
    </row>
    <row r="26" spans="1:5" s="60" customFormat="1" ht="41.25" customHeight="1" x14ac:dyDescent="0.25">
      <c r="A26" s="62" t="s">
        <v>101</v>
      </c>
      <c r="B26" s="62"/>
      <c r="C26" s="62"/>
      <c r="D26" s="62"/>
      <c r="E26" s="61">
        <v>3405.1</v>
      </c>
    </row>
    <row r="27" spans="1:5" s="60" customFormat="1" x14ac:dyDescent="0.25">
      <c r="A27" s="62" t="s">
        <v>102</v>
      </c>
      <c r="B27" s="62"/>
      <c r="C27" s="62"/>
      <c r="D27" s="62"/>
      <c r="E27" s="61">
        <v>438.1</v>
      </c>
    </row>
    <row r="28" spans="1:5" s="60" customFormat="1" ht="33.75" customHeight="1" x14ac:dyDescent="0.25">
      <c r="A28" s="62" t="s">
        <v>103</v>
      </c>
      <c r="B28" s="62"/>
      <c r="C28" s="62"/>
      <c r="D28" s="62"/>
      <c r="E28" s="61">
        <v>-612.79999999999995</v>
      </c>
    </row>
    <row r="29" spans="1:5" s="60" customFormat="1" ht="33.75" customHeight="1" x14ac:dyDescent="0.25">
      <c r="A29" s="62" t="s">
        <v>104</v>
      </c>
      <c r="B29" s="62"/>
      <c r="C29" s="62"/>
      <c r="D29" s="62"/>
      <c r="E29" s="61">
        <v>6165.8</v>
      </c>
    </row>
    <row r="30" spans="1:5" s="60" customFormat="1" ht="58.5" customHeight="1" x14ac:dyDescent="0.25">
      <c r="A30" s="62" t="s">
        <v>105</v>
      </c>
      <c r="B30" s="62"/>
      <c r="C30" s="62"/>
      <c r="D30" s="62"/>
      <c r="E30" s="61">
        <v>1970</v>
      </c>
    </row>
    <row r="31" spans="1:5" s="60" customFormat="1" ht="38.25" customHeight="1" x14ac:dyDescent="0.25">
      <c r="A31" s="62" t="s">
        <v>106</v>
      </c>
      <c r="B31" s="62"/>
      <c r="C31" s="62"/>
      <c r="D31" s="62"/>
      <c r="E31" s="61">
        <v>71250</v>
      </c>
    </row>
    <row r="32" spans="1:5" s="60" customFormat="1" ht="36" customHeight="1" x14ac:dyDescent="0.25">
      <c r="A32" s="62" t="s">
        <v>107</v>
      </c>
      <c r="B32" s="62"/>
      <c r="C32" s="62"/>
      <c r="D32" s="62"/>
      <c r="E32" s="61">
        <v>510372.6</v>
      </c>
    </row>
    <row r="33" spans="1:6" s="60" customFormat="1" x14ac:dyDescent="0.25">
      <c r="A33" s="64" t="s">
        <v>108</v>
      </c>
      <c r="B33" s="65"/>
      <c r="C33" s="65"/>
      <c r="D33" s="63"/>
      <c r="E33" s="66">
        <f>'Муниципальные районы'!B28-Учреждения!E5+'Муниципальные районы'!B27</f>
        <v>-501031.78808000032</v>
      </c>
    </row>
    <row r="34" spans="1:6" s="60" customFormat="1" x14ac:dyDescent="0.25">
      <c r="A34" s="67" t="s">
        <v>109</v>
      </c>
      <c r="B34" s="68"/>
      <c r="C34" s="68"/>
      <c r="D34" s="69"/>
      <c r="E34" s="66"/>
    </row>
    <row r="35" spans="1:6" s="60" customFormat="1" ht="89.25" customHeight="1" x14ac:dyDescent="0.25">
      <c r="A35" s="67" t="s">
        <v>110</v>
      </c>
      <c r="B35" s="68"/>
      <c r="C35" s="68"/>
      <c r="D35" s="69"/>
      <c r="E35" s="66">
        <v>8198907.2999999998</v>
      </c>
    </row>
    <row r="36" spans="1:6" x14ac:dyDescent="0.25">
      <c r="A36" s="14"/>
      <c r="B36" s="15"/>
      <c r="C36" s="15"/>
      <c r="D36" s="6"/>
      <c r="E36" s="16"/>
    </row>
    <row r="37" spans="1:6" x14ac:dyDescent="0.25">
      <c r="A37" s="49" t="s">
        <v>12</v>
      </c>
      <c r="B37" s="51" t="s">
        <v>4</v>
      </c>
      <c r="C37" s="52" t="s">
        <v>5</v>
      </c>
      <c r="D37" s="52"/>
      <c r="E37" s="52"/>
    </row>
    <row r="38" spans="1:6" ht="90" x14ac:dyDescent="0.25">
      <c r="A38" s="50"/>
      <c r="B38" s="51"/>
      <c r="C38" s="17" t="s">
        <v>6</v>
      </c>
      <c r="D38" s="17" t="s">
        <v>7</v>
      </c>
      <c r="E38" s="17" t="s">
        <v>8</v>
      </c>
    </row>
    <row r="39" spans="1:6" x14ac:dyDescent="0.25">
      <c r="A39" s="18" t="s">
        <v>52</v>
      </c>
      <c r="B39" s="41">
        <v>280.75986</v>
      </c>
      <c r="C39" s="41"/>
      <c r="D39" s="41"/>
      <c r="E39" s="41"/>
      <c r="F39" s="40"/>
    </row>
    <row r="40" spans="1:6" x14ac:dyDescent="0.25">
      <c r="A40" s="18" t="s">
        <v>53</v>
      </c>
      <c r="B40" s="41">
        <v>400</v>
      </c>
      <c r="C40" s="41"/>
      <c r="D40" s="41"/>
      <c r="E40" s="41"/>
      <c r="F40" s="40"/>
    </row>
    <row r="41" spans="1:6" x14ac:dyDescent="0.25">
      <c r="A41" s="18" t="s">
        <v>54</v>
      </c>
      <c r="B41" s="41">
        <v>51308.631000000001</v>
      </c>
      <c r="C41" s="41"/>
      <c r="D41" s="41">
        <v>30</v>
      </c>
      <c r="E41" s="41"/>
      <c r="F41" s="40"/>
    </row>
    <row r="42" spans="1:6" ht="30" x14ac:dyDescent="0.25">
      <c r="A42" s="18" t="s">
        <v>55</v>
      </c>
      <c r="B42" s="41">
        <v>4760.7102999999997</v>
      </c>
      <c r="C42" s="41"/>
      <c r="D42" s="41">
        <v>3.95825</v>
      </c>
      <c r="E42" s="41"/>
      <c r="F42" s="40"/>
    </row>
    <row r="43" spans="1:6" x14ac:dyDescent="0.25">
      <c r="A43" s="18" t="s">
        <v>56</v>
      </c>
      <c r="B43" s="41">
        <v>2.2738800000000001</v>
      </c>
      <c r="C43" s="41"/>
      <c r="D43" s="41"/>
      <c r="E43" s="41"/>
      <c r="F43" s="40"/>
    </row>
    <row r="44" spans="1:6" x14ac:dyDescent="0.25">
      <c r="A44" s="18" t="s">
        <v>57</v>
      </c>
      <c r="B44" s="41">
        <v>111.82255000000001</v>
      </c>
      <c r="C44" s="41"/>
      <c r="D44" s="41"/>
      <c r="E44" s="41"/>
      <c r="F44" s="40"/>
    </row>
    <row r="45" spans="1:6" ht="30" x14ac:dyDescent="0.25">
      <c r="A45" s="18" t="s">
        <v>58</v>
      </c>
      <c r="B45" s="41">
        <v>7446.5393199999999</v>
      </c>
      <c r="C45" s="41"/>
      <c r="D45" s="41"/>
      <c r="E45" s="41"/>
      <c r="F45" s="40"/>
    </row>
    <row r="46" spans="1:6" x14ac:dyDescent="0.25">
      <c r="A46" s="18" t="s">
        <v>59</v>
      </c>
      <c r="B46" s="41">
        <v>73705.613949999999</v>
      </c>
      <c r="C46" s="41"/>
      <c r="D46" s="41"/>
      <c r="E46" s="41"/>
      <c r="F46" s="40"/>
    </row>
    <row r="47" spans="1:6" x14ac:dyDescent="0.25">
      <c r="A47" s="18" t="s">
        <v>60</v>
      </c>
      <c r="B47" s="41">
        <v>159493.41631999999</v>
      </c>
      <c r="C47" s="41"/>
      <c r="D47" s="41"/>
      <c r="E47" s="41">
        <v>11180.861999999999</v>
      </c>
      <c r="F47" s="40"/>
    </row>
    <row r="48" spans="1:6" x14ac:dyDescent="0.25">
      <c r="A48" s="18" t="s">
        <v>61</v>
      </c>
      <c r="B48" s="41">
        <v>13363.498449999999</v>
      </c>
      <c r="C48" s="41"/>
      <c r="D48" s="41"/>
      <c r="E48" s="41">
        <v>26.46</v>
      </c>
      <c r="F48" s="40"/>
    </row>
    <row r="49" spans="1:6" x14ac:dyDescent="0.25">
      <c r="A49" s="18" t="s">
        <v>62</v>
      </c>
      <c r="B49" s="41">
        <v>401488.93112000002</v>
      </c>
      <c r="C49" s="41">
        <v>438.38261999999997</v>
      </c>
      <c r="D49" s="41">
        <v>2017.75271</v>
      </c>
      <c r="E49" s="41">
        <v>268397.61038999999</v>
      </c>
      <c r="F49" s="40"/>
    </row>
    <row r="50" spans="1:6" ht="30" x14ac:dyDescent="0.25">
      <c r="A50" s="18" t="s">
        <v>63</v>
      </c>
      <c r="B50" s="41">
        <v>76738.096319999997</v>
      </c>
      <c r="C50" s="41">
        <v>3900</v>
      </c>
      <c r="D50" s="41">
        <v>696.82327999999995</v>
      </c>
      <c r="E50" s="41">
        <v>34100</v>
      </c>
      <c r="F50" s="40"/>
    </row>
    <row r="51" spans="1:6" x14ac:dyDescent="0.25">
      <c r="A51" s="18" t="s">
        <v>64</v>
      </c>
      <c r="B51" s="41">
        <v>-1534.3472899999999</v>
      </c>
      <c r="C51" s="41"/>
      <c r="D51" s="41"/>
      <c r="E51" s="41"/>
      <c r="F51" s="40"/>
    </row>
    <row r="52" spans="1:6" x14ac:dyDescent="0.25">
      <c r="A52" s="18" t="s">
        <v>65</v>
      </c>
      <c r="B52" s="41">
        <v>6923.0027200000004</v>
      </c>
      <c r="C52" s="41"/>
      <c r="D52" s="41"/>
      <c r="E52" s="41"/>
      <c r="F52" s="40"/>
    </row>
    <row r="53" spans="1:6" x14ac:dyDescent="0.25">
      <c r="A53" s="18" t="s">
        <v>66</v>
      </c>
      <c r="B53" s="41">
        <v>37867.947910000003</v>
      </c>
      <c r="C53" s="41">
        <v>16000</v>
      </c>
      <c r="D53" s="41"/>
      <c r="E53" s="41"/>
      <c r="F53" s="40"/>
    </row>
    <row r="54" spans="1:6" ht="30" x14ac:dyDescent="0.25">
      <c r="A54" s="18" t="s">
        <v>67</v>
      </c>
      <c r="B54" s="41">
        <v>52.33352</v>
      </c>
      <c r="C54" s="41"/>
      <c r="D54" s="41"/>
      <c r="E54" s="41"/>
      <c r="F54" s="40"/>
    </row>
    <row r="55" spans="1:6" x14ac:dyDescent="0.25">
      <c r="A55" s="18" t="s">
        <v>68</v>
      </c>
      <c r="B55" s="41">
        <v>565.62022999999999</v>
      </c>
      <c r="C55" s="41"/>
      <c r="D55" s="41"/>
      <c r="E55" s="41">
        <v>247.6</v>
      </c>
      <c r="F55" s="40"/>
    </row>
    <row r="56" spans="1:6" x14ac:dyDescent="0.25">
      <c r="A56" s="18" t="s">
        <v>69</v>
      </c>
      <c r="B56" s="41">
        <v>28236.424009999999</v>
      </c>
      <c r="C56" s="41"/>
      <c r="D56" s="41">
        <v>10</v>
      </c>
      <c r="E56" s="41"/>
      <c r="F56" s="40"/>
    </row>
    <row r="57" spans="1:6" ht="30" x14ac:dyDescent="0.25">
      <c r="A57" s="18" t="s">
        <v>70</v>
      </c>
      <c r="B57" s="41">
        <v>10216.224609999999</v>
      </c>
      <c r="C57" s="41"/>
      <c r="D57" s="41">
        <v>6457.6401100000003</v>
      </c>
      <c r="E57" s="41"/>
      <c r="F57" s="40"/>
    </row>
    <row r="58" spans="1:6" x14ac:dyDescent="0.25">
      <c r="A58" s="18" t="s">
        <v>71</v>
      </c>
      <c r="B58" s="41">
        <v>27.405200000000001</v>
      </c>
      <c r="C58" s="41">
        <v>26.716200000000001</v>
      </c>
      <c r="D58" s="41"/>
      <c r="E58" s="41"/>
      <c r="F58" s="40"/>
    </row>
    <row r="59" spans="1:6" x14ac:dyDescent="0.25">
      <c r="A59" s="18" t="s">
        <v>72</v>
      </c>
      <c r="B59" s="41">
        <v>240.76643000000001</v>
      </c>
      <c r="C59" s="41">
        <v>216.32300000000001</v>
      </c>
      <c r="D59" s="41"/>
      <c r="E59" s="41"/>
      <c r="F59" s="40"/>
    </row>
    <row r="60" spans="1:6" x14ac:dyDescent="0.25">
      <c r="A60" s="18" t="s">
        <v>73</v>
      </c>
      <c r="B60" s="41">
        <v>8200.8589900000006</v>
      </c>
      <c r="C60" s="41"/>
      <c r="D60" s="41"/>
      <c r="E60" s="41"/>
      <c r="F60" s="40"/>
    </row>
    <row r="61" spans="1:6" x14ac:dyDescent="0.25">
      <c r="A61" s="18" t="s">
        <v>74</v>
      </c>
      <c r="B61" s="41">
        <v>28493.815979999999</v>
      </c>
      <c r="C61" s="41">
        <v>80.786869999999993</v>
      </c>
      <c r="D61" s="41">
        <v>618.37527999999998</v>
      </c>
      <c r="E61" s="41">
        <v>137.994</v>
      </c>
      <c r="F61" s="40"/>
    </row>
    <row r="62" spans="1:6" x14ac:dyDescent="0.25">
      <c r="A62" s="18" t="s">
        <v>75</v>
      </c>
      <c r="B62" s="41">
        <v>7070.1045000000004</v>
      </c>
      <c r="C62" s="41">
        <v>2000</v>
      </c>
      <c r="D62" s="41"/>
      <c r="E62" s="41"/>
      <c r="F62" s="40"/>
    </row>
    <row r="63" spans="1:6" x14ac:dyDescent="0.25">
      <c r="A63" s="18" t="s">
        <v>76</v>
      </c>
      <c r="B63" s="41">
        <v>-5759.2538500000001</v>
      </c>
      <c r="C63" s="41"/>
      <c r="D63" s="41"/>
      <c r="E63" s="41"/>
      <c r="F63" s="40"/>
    </row>
    <row r="64" spans="1:6" x14ac:dyDescent="0.25">
      <c r="A64" s="18" t="s">
        <v>77</v>
      </c>
      <c r="B64" s="41">
        <v>4.33704</v>
      </c>
      <c r="C64" s="41"/>
      <c r="D64" s="41">
        <v>1.7227300000000001</v>
      </c>
      <c r="E64" s="41"/>
      <c r="F64" s="40"/>
    </row>
    <row r="65" spans="1:6" ht="30" x14ac:dyDescent="0.25">
      <c r="A65" s="18" t="s">
        <v>78</v>
      </c>
      <c r="B65" s="41">
        <v>1.431</v>
      </c>
      <c r="C65" s="41"/>
      <c r="D65" s="41"/>
      <c r="E65" s="41"/>
      <c r="F65" s="40"/>
    </row>
    <row r="66" spans="1:6" ht="30" x14ac:dyDescent="0.25">
      <c r="A66" s="18" t="s">
        <v>79</v>
      </c>
      <c r="B66" s="41">
        <v>4926.4238699999996</v>
      </c>
      <c r="C66" s="41"/>
      <c r="D66" s="41"/>
      <c r="E66" s="41">
        <v>488.05</v>
      </c>
      <c r="F66" s="40"/>
    </row>
    <row r="67" spans="1:6" ht="30" x14ac:dyDescent="0.25">
      <c r="A67" s="18" t="s">
        <v>80</v>
      </c>
      <c r="B67" s="41">
        <v>1732.1538</v>
      </c>
      <c r="C67" s="41"/>
      <c r="D67" s="41">
        <v>1009.56357</v>
      </c>
      <c r="E67" s="41"/>
      <c r="F67" s="40"/>
    </row>
    <row r="68" spans="1:6" x14ac:dyDescent="0.25">
      <c r="A68" s="18" t="s">
        <v>81</v>
      </c>
      <c r="B68" s="41">
        <v>3.81168</v>
      </c>
      <c r="C68" s="41">
        <v>3.81168</v>
      </c>
      <c r="D68" s="41"/>
      <c r="E68" s="41"/>
      <c r="F68" s="40"/>
    </row>
    <row r="69" spans="1:6" x14ac:dyDescent="0.25">
      <c r="A69" s="19" t="s">
        <v>82</v>
      </c>
      <c r="B69" s="42">
        <v>916369.35342000006</v>
      </c>
      <c r="C69" s="42">
        <v>22666.020369999998</v>
      </c>
      <c r="D69" s="42">
        <v>10845.835929999999</v>
      </c>
      <c r="E69" s="42">
        <v>314578.57639</v>
      </c>
      <c r="F69" s="40"/>
    </row>
    <row r="70" spans="1:6" x14ac:dyDescent="0.25">
      <c r="B70" s="40"/>
      <c r="C70" s="40"/>
      <c r="D70" s="40"/>
      <c r="E70" s="40"/>
    </row>
  </sheetData>
  <mergeCells count="35">
    <mergeCell ref="A10:D10"/>
    <mergeCell ref="A11:D11"/>
    <mergeCell ref="A12:D12"/>
    <mergeCell ref="A13:D13"/>
    <mergeCell ref="A15:D15"/>
    <mergeCell ref="A14:D14"/>
    <mergeCell ref="A31:D31"/>
    <mergeCell ref="A32:D32"/>
    <mergeCell ref="A33:D33"/>
    <mergeCell ref="A34:D34"/>
    <mergeCell ref="A35:D35"/>
    <mergeCell ref="A30:D30"/>
    <mergeCell ref="A26:D26"/>
    <mergeCell ref="A27:D27"/>
    <mergeCell ref="A28:D28"/>
    <mergeCell ref="A29:D29"/>
    <mergeCell ref="A25:D25"/>
    <mergeCell ref="A21:D21"/>
    <mergeCell ref="A22:D22"/>
    <mergeCell ref="A23:D23"/>
    <mergeCell ref="A24:D24"/>
    <mergeCell ref="A20:D20"/>
    <mergeCell ref="A16:D16"/>
    <mergeCell ref="A17:D17"/>
    <mergeCell ref="A18:D18"/>
    <mergeCell ref="A19:D19"/>
    <mergeCell ref="A1:E1"/>
    <mergeCell ref="A2:E2"/>
    <mergeCell ref="A5:D5"/>
    <mergeCell ref="A37:A38"/>
    <mergeCell ref="B37:B38"/>
    <mergeCell ref="C37:E37"/>
    <mergeCell ref="A7:D7"/>
    <mergeCell ref="A9:D9"/>
    <mergeCell ref="A8:D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view="pageBreakPreview" zoomScaleNormal="100" zoomScaleSheetLayoutView="100" workbookViewId="0">
      <selection activeCell="B29" sqref="B29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51</v>
      </c>
      <c r="C1" s="28" t="s">
        <v>11</v>
      </c>
    </row>
    <row r="2" spans="1:20" x14ac:dyDescent="0.25">
      <c r="A2" s="29" t="str">
        <f>TEXT(EndData2,"[$-FC19]ДД.ММ.ГГГ")</f>
        <v>12.11.2023</v>
      </c>
      <c r="B2" s="29">
        <f>A2+1</f>
        <v>45243</v>
      </c>
      <c r="C2" s="25" t="str">
        <f>TEXT(B2,"[$-FC19]ДД.ММ.ГГГ")</f>
        <v>13.11.2023</v>
      </c>
      <c r="P2" s="31" t="s">
        <v>10</v>
      </c>
    </row>
    <row r="3" spans="1:20" ht="51.75" customHeight="1" x14ac:dyDescent="0.25">
      <c r="A3" s="22" t="s">
        <v>13</v>
      </c>
      <c r="B3" s="32" t="s">
        <v>14</v>
      </c>
      <c r="C3" s="33" t="s">
        <v>15</v>
      </c>
      <c r="D3" s="33" t="s">
        <v>16</v>
      </c>
      <c r="E3" s="33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4" t="s">
        <v>9</v>
      </c>
    </row>
    <row r="4" spans="1:20" ht="26.25" x14ac:dyDescent="0.25">
      <c r="A4" s="20" t="s">
        <v>29</v>
      </c>
      <c r="B4" s="23">
        <v>2693.8029999999999</v>
      </c>
      <c r="C4" s="23"/>
      <c r="D4" s="23">
        <v>7063.1559999999999</v>
      </c>
      <c r="E4" s="23"/>
      <c r="F4" s="23"/>
      <c r="G4" s="23">
        <v>-85.308999999999997</v>
      </c>
      <c r="H4" s="23"/>
      <c r="I4" s="23"/>
      <c r="J4" s="23"/>
      <c r="K4" s="23">
        <v>38845.03</v>
      </c>
      <c r="L4" s="23"/>
      <c r="M4" s="23"/>
      <c r="N4" s="23"/>
      <c r="O4" s="23"/>
      <c r="P4" s="43">
        <v>48516.68</v>
      </c>
      <c r="Q4" s="31"/>
      <c r="R4" s="31"/>
      <c r="S4" s="31"/>
      <c r="T4" s="31"/>
    </row>
    <row r="5" spans="1:20" ht="102.75" x14ac:dyDescent="0.25">
      <c r="A5" s="20" t="s">
        <v>30</v>
      </c>
      <c r="B5" s="23"/>
      <c r="C5" s="23"/>
      <c r="D5" s="23"/>
      <c r="E5" s="23"/>
      <c r="F5" s="23"/>
      <c r="G5" s="23"/>
      <c r="H5" s="23">
        <v>264.78699999999998</v>
      </c>
      <c r="I5" s="23"/>
      <c r="J5" s="23">
        <v>885.34019000000001</v>
      </c>
      <c r="K5" s="23"/>
      <c r="L5" s="23"/>
      <c r="M5" s="23"/>
      <c r="N5" s="23"/>
      <c r="O5" s="23"/>
      <c r="P5" s="43">
        <v>1150.1271899999999</v>
      </c>
      <c r="Q5" s="31"/>
      <c r="R5" s="31"/>
      <c r="S5" s="31"/>
      <c r="T5" s="31"/>
    </row>
    <row r="6" spans="1:20" ht="77.25" x14ac:dyDescent="0.25">
      <c r="A6" s="20" t="s">
        <v>31</v>
      </c>
      <c r="B6" s="23"/>
      <c r="C6" s="23"/>
      <c r="D6" s="23">
        <v>622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43">
        <v>622</v>
      </c>
      <c r="Q6" s="31"/>
      <c r="R6" s="31"/>
      <c r="S6" s="31"/>
      <c r="T6" s="31"/>
    </row>
    <row r="7" spans="1:20" ht="102.75" x14ac:dyDescent="0.25">
      <c r="A7" s="20" t="s">
        <v>32</v>
      </c>
      <c r="B7" s="23">
        <v>23369.08798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43">
        <v>23369.08798</v>
      </c>
      <c r="Q7" s="31"/>
      <c r="R7" s="31"/>
      <c r="S7" s="31"/>
      <c r="T7" s="31"/>
    </row>
    <row r="8" spans="1:20" ht="319.5" x14ac:dyDescent="0.25">
      <c r="A8" s="20" t="s">
        <v>33</v>
      </c>
      <c r="B8" s="23"/>
      <c r="C8" s="23"/>
      <c r="D8" s="23">
        <v>9706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43">
        <v>9706</v>
      </c>
      <c r="Q8" s="31"/>
      <c r="R8" s="31"/>
      <c r="S8" s="31"/>
      <c r="T8" s="31"/>
    </row>
    <row r="9" spans="1:20" ht="153.75" x14ac:dyDescent="0.25">
      <c r="A9" s="20" t="s">
        <v>34</v>
      </c>
      <c r="B9" s="23">
        <v>23821.972109999999</v>
      </c>
      <c r="C9" s="23"/>
      <c r="D9" s="23">
        <v>37775.332849999999</v>
      </c>
      <c r="E9" s="23">
        <v>2350</v>
      </c>
      <c r="F9" s="23">
        <v>8380</v>
      </c>
      <c r="G9" s="23">
        <v>11541.165000000001</v>
      </c>
      <c r="H9" s="23">
        <v>3500</v>
      </c>
      <c r="I9" s="23"/>
      <c r="J9" s="23">
        <v>14000</v>
      </c>
      <c r="K9" s="23"/>
      <c r="L9" s="23"/>
      <c r="M9" s="23"/>
      <c r="N9" s="23">
        <v>5000</v>
      </c>
      <c r="O9" s="23">
        <v>15305.58</v>
      </c>
      <c r="P9" s="43">
        <v>121674.04996</v>
      </c>
      <c r="Q9" s="31"/>
      <c r="R9" s="31"/>
      <c r="S9" s="31"/>
      <c r="T9" s="31"/>
    </row>
    <row r="10" spans="1:20" ht="90" x14ac:dyDescent="0.25">
      <c r="A10" s="20" t="s">
        <v>35</v>
      </c>
      <c r="B10" s="23">
        <v>23875.242300000002</v>
      </c>
      <c r="C10" s="23"/>
      <c r="D10" s="23">
        <v>3173.75</v>
      </c>
      <c r="E10" s="23"/>
      <c r="F10" s="23"/>
      <c r="G10" s="23">
        <v>313.66000000000003</v>
      </c>
      <c r="H10" s="23">
        <v>525.74</v>
      </c>
      <c r="I10" s="23"/>
      <c r="J10" s="23"/>
      <c r="K10" s="23"/>
      <c r="L10" s="23"/>
      <c r="M10" s="23"/>
      <c r="N10" s="23"/>
      <c r="O10" s="23"/>
      <c r="P10" s="43">
        <v>27888.3923</v>
      </c>
      <c r="Q10" s="31"/>
      <c r="R10" s="31"/>
      <c r="S10" s="31"/>
      <c r="T10" s="31"/>
    </row>
    <row r="11" spans="1:20" ht="115.5" x14ac:dyDescent="0.25">
      <c r="A11" s="20" t="s">
        <v>36</v>
      </c>
      <c r="B11" s="23"/>
      <c r="C11" s="23"/>
      <c r="D11" s="23">
        <v>300</v>
      </c>
      <c r="E11" s="23"/>
      <c r="F11" s="23">
        <v>158.5</v>
      </c>
      <c r="G11" s="23">
        <v>-510.39265</v>
      </c>
      <c r="H11" s="23">
        <v>6.1</v>
      </c>
      <c r="I11" s="23"/>
      <c r="J11" s="23">
        <v>1371.5</v>
      </c>
      <c r="K11" s="23"/>
      <c r="L11" s="23"/>
      <c r="M11" s="23"/>
      <c r="N11" s="23">
        <v>11.82959</v>
      </c>
      <c r="O11" s="23"/>
      <c r="P11" s="43">
        <v>1337.53694</v>
      </c>
      <c r="Q11" s="31"/>
      <c r="R11" s="31"/>
      <c r="S11" s="31"/>
      <c r="T11" s="31"/>
    </row>
    <row r="12" spans="1:20" ht="115.5" x14ac:dyDescent="0.25">
      <c r="A12" s="20" t="s">
        <v>37</v>
      </c>
      <c r="B12" s="23">
        <v>4149</v>
      </c>
      <c r="C12" s="23"/>
      <c r="D12" s="23">
        <v>9064.3889999999992</v>
      </c>
      <c r="E12" s="23">
        <v>500</v>
      </c>
      <c r="F12" s="23">
        <v>2276.25</v>
      </c>
      <c r="G12" s="23">
        <v>5027.4970000000003</v>
      </c>
      <c r="H12" s="23">
        <v>2500</v>
      </c>
      <c r="I12" s="23"/>
      <c r="J12" s="23">
        <v>16000</v>
      </c>
      <c r="K12" s="23"/>
      <c r="L12" s="23"/>
      <c r="M12" s="23"/>
      <c r="N12" s="23">
        <v>1000</v>
      </c>
      <c r="O12" s="23">
        <v>2990.11</v>
      </c>
      <c r="P12" s="43">
        <v>43507.245999999999</v>
      </c>
      <c r="Q12" s="31"/>
      <c r="R12" s="31"/>
      <c r="S12" s="31"/>
      <c r="T12" s="31"/>
    </row>
    <row r="13" spans="1:20" ht="90" x14ac:dyDescent="0.25">
      <c r="A13" s="20" t="s">
        <v>38</v>
      </c>
      <c r="B13" s="23"/>
      <c r="C13" s="23"/>
      <c r="D13" s="23">
        <v>185.63488000000001</v>
      </c>
      <c r="E13" s="23"/>
      <c r="F13" s="23">
        <v>50</v>
      </c>
      <c r="G13" s="23">
        <v>6.1163100000000004</v>
      </c>
      <c r="H13" s="23"/>
      <c r="I13" s="23"/>
      <c r="J13" s="23">
        <v>250</v>
      </c>
      <c r="K13" s="23"/>
      <c r="L13" s="23"/>
      <c r="M13" s="23"/>
      <c r="N13" s="23"/>
      <c r="O13" s="23">
        <v>92.02928</v>
      </c>
      <c r="P13" s="43">
        <v>583.78047000000004</v>
      </c>
      <c r="Q13" s="31"/>
      <c r="R13" s="31"/>
      <c r="S13" s="31"/>
      <c r="T13" s="31"/>
    </row>
    <row r="14" spans="1:20" ht="51.75" x14ac:dyDescent="0.25">
      <c r="A14" s="20" t="s">
        <v>39</v>
      </c>
      <c r="B14" s="23"/>
      <c r="C14" s="23"/>
      <c r="D14" s="23"/>
      <c r="E14" s="23"/>
      <c r="F14" s="23"/>
      <c r="G14" s="23">
        <v>422.46798999999999</v>
      </c>
      <c r="H14" s="23"/>
      <c r="I14" s="23"/>
      <c r="J14" s="23">
        <v>-783.20632999999998</v>
      </c>
      <c r="K14" s="23"/>
      <c r="L14" s="23"/>
      <c r="M14" s="23"/>
      <c r="N14" s="23">
        <v>38.73865</v>
      </c>
      <c r="O14" s="23"/>
      <c r="P14" s="43">
        <v>-321.99968999999999</v>
      </c>
      <c r="Q14" s="31"/>
      <c r="R14" s="31"/>
      <c r="S14" s="31"/>
      <c r="T14" s="31"/>
    </row>
    <row r="15" spans="1:20" ht="90" x14ac:dyDescent="0.25">
      <c r="A15" s="20" t="s">
        <v>40</v>
      </c>
      <c r="B15" s="23">
        <v>11331.9681</v>
      </c>
      <c r="C15" s="23">
        <v>26889.613789999999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43">
        <v>38221.581890000001</v>
      </c>
      <c r="Q15" s="31"/>
      <c r="R15" s="31"/>
      <c r="S15" s="31"/>
      <c r="T15" s="31"/>
    </row>
    <row r="16" spans="1:20" ht="102.75" x14ac:dyDescent="0.25">
      <c r="A16" s="20" t="s">
        <v>41</v>
      </c>
      <c r="B16" s="23">
        <v>1074.3280999999999</v>
      </c>
      <c r="C16" s="23">
        <v>665.58299999999997</v>
      </c>
      <c r="D16" s="23"/>
      <c r="E16" s="23"/>
      <c r="F16" s="23"/>
      <c r="G16" s="23"/>
      <c r="H16" s="23"/>
      <c r="I16" s="23"/>
      <c r="J16" s="23">
        <v>58.65</v>
      </c>
      <c r="K16" s="23"/>
      <c r="L16" s="23"/>
      <c r="M16" s="23"/>
      <c r="N16" s="23"/>
      <c r="O16" s="23"/>
      <c r="P16" s="43">
        <v>1798.5610999999999</v>
      </c>
      <c r="Q16" s="31"/>
      <c r="R16" s="31"/>
      <c r="S16" s="31"/>
      <c r="T16" s="31"/>
    </row>
    <row r="17" spans="1:20" ht="90" x14ac:dyDescent="0.25">
      <c r="A17" s="20" t="s">
        <v>42</v>
      </c>
      <c r="B17" s="23"/>
      <c r="C17" s="23"/>
      <c r="D17" s="23"/>
      <c r="E17" s="23"/>
      <c r="F17" s="23"/>
      <c r="G17" s="23"/>
      <c r="H17" s="23"/>
      <c r="I17" s="23"/>
      <c r="J17" s="23">
        <v>0.35</v>
      </c>
      <c r="K17" s="23"/>
      <c r="L17" s="23"/>
      <c r="M17" s="23"/>
      <c r="N17" s="23"/>
      <c r="O17" s="23"/>
      <c r="P17" s="43">
        <v>0.35</v>
      </c>
      <c r="Q17" s="31"/>
      <c r="R17" s="31"/>
      <c r="S17" s="31"/>
      <c r="T17" s="31"/>
    </row>
    <row r="18" spans="1:20" ht="64.5" x14ac:dyDescent="0.25">
      <c r="A18" s="20" t="s">
        <v>43</v>
      </c>
      <c r="B18" s="23"/>
      <c r="C18" s="23">
        <v>-52.734819999999999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43">
        <v>-52.734819999999999</v>
      </c>
      <c r="Q18" s="31"/>
      <c r="R18" s="31"/>
      <c r="S18" s="31"/>
      <c r="T18" s="31"/>
    </row>
    <row r="19" spans="1:20" ht="128.25" x14ac:dyDescent="0.25">
      <c r="A19" s="20" t="s">
        <v>44</v>
      </c>
      <c r="B19" s="23"/>
      <c r="C19" s="23"/>
      <c r="D19" s="23">
        <v>982.07622000000003</v>
      </c>
      <c r="E19" s="23"/>
      <c r="F19" s="23"/>
      <c r="G19" s="23"/>
      <c r="H19" s="23">
        <v>427.24</v>
      </c>
      <c r="I19" s="23"/>
      <c r="J19" s="23"/>
      <c r="K19" s="23"/>
      <c r="L19" s="23"/>
      <c r="M19" s="23"/>
      <c r="N19" s="23"/>
      <c r="O19" s="23"/>
      <c r="P19" s="43">
        <v>1409.3162199999999</v>
      </c>
      <c r="Q19" s="31"/>
      <c r="R19" s="31"/>
      <c r="S19" s="31"/>
      <c r="T19" s="31"/>
    </row>
    <row r="20" spans="1:20" ht="26.25" x14ac:dyDescent="0.25">
      <c r="A20" s="20" t="s">
        <v>45</v>
      </c>
      <c r="B20" s="23"/>
      <c r="C20" s="23"/>
      <c r="D20" s="23"/>
      <c r="E20" s="23"/>
      <c r="F20" s="23"/>
      <c r="G20" s="23"/>
      <c r="H20" s="23"/>
      <c r="I20" s="23"/>
      <c r="J20" s="23">
        <v>5268.0685999999996</v>
      </c>
      <c r="K20" s="23"/>
      <c r="L20" s="23"/>
      <c r="M20" s="23"/>
      <c r="N20" s="23"/>
      <c r="O20" s="23"/>
      <c r="P20" s="43">
        <v>5268.0685999999996</v>
      </c>
      <c r="Q20" s="31"/>
      <c r="R20" s="31"/>
      <c r="S20" s="31"/>
      <c r="T20" s="31"/>
    </row>
    <row r="21" spans="1:20" ht="102.75" x14ac:dyDescent="0.25">
      <c r="A21" s="20" t="s">
        <v>46</v>
      </c>
      <c r="B21" s="23">
        <v>21705.263269999999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43">
        <v>21705.263269999999</v>
      </c>
      <c r="Q21" s="31"/>
      <c r="R21" s="31"/>
      <c r="S21" s="31"/>
      <c r="T21" s="31"/>
    </row>
    <row r="22" spans="1:20" ht="90" x14ac:dyDescent="0.25">
      <c r="A22" s="20" t="s">
        <v>47</v>
      </c>
      <c r="B22" s="23">
        <v>8914.0842900000007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43">
        <v>8914.0842900000007</v>
      </c>
      <c r="Q22" s="31"/>
      <c r="R22" s="31"/>
      <c r="S22" s="31"/>
      <c r="T22" s="31"/>
    </row>
    <row r="23" spans="1:20" ht="39" x14ac:dyDescent="0.25">
      <c r="A23" s="20" t="s">
        <v>48</v>
      </c>
      <c r="B23" s="23"/>
      <c r="C23" s="23"/>
      <c r="D23" s="23"/>
      <c r="E23" s="23"/>
      <c r="F23" s="23"/>
      <c r="G23" s="23"/>
      <c r="H23" s="23"/>
      <c r="I23" s="23"/>
      <c r="J23" s="23">
        <v>1131.4449999999999</v>
      </c>
      <c r="K23" s="23"/>
      <c r="L23" s="23"/>
      <c r="M23" s="23"/>
      <c r="N23" s="23"/>
      <c r="O23" s="23"/>
      <c r="P23" s="43">
        <v>1131.4449999999999</v>
      </c>
      <c r="Q23" s="31"/>
      <c r="R23" s="31"/>
      <c r="S23" s="31"/>
      <c r="T23" s="31"/>
    </row>
    <row r="24" spans="1:20" ht="51.75" x14ac:dyDescent="0.25">
      <c r="A24" s="20" t="s">
        <v>49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>
        <v>57.921799999999998</v>
      </c>
      <c r="O24" s="23"/>
      <c r="P24" s="43">
        <v>57.921799999999998</v>
      </c>
      <c r="Q24" s="31"/>
      <c r="R24" s="31"/>
      <c r="S24" s="31"/>
      <c r="T24" s="31"/>
    </row>
    <row r="25" spans="1:20" x14ac:dyDescent="0.25">
      <c r="A25" s="21" t="s">
        <v>50</v>
      </c>
      <c r="B25" s="24">
        <v>120934.74915</v>
      </c>
      <c r="C25" s="24">
        <v>27502.46197</v>
      </c>
      <c r="D25" s="24">
        <v>68872.338950000005</v>
      </c>
      <c r="E25" s="24">
        <v>2850</v>
      </c>
      <c r="F25" s="24">
        <v>10864.75</v>
      </c>
      <c r="G25" s="24">
        <v>16715.20465</v>
      </c>
      <c r="H25" s="24">
        <v>7223.8670000000002</v>
      </c>
      <c r="I25" s="24"/>
      <c r="J25" s="24">
        <v>38182.14746</v>
      </c>
      <c r="K25" s="24">
        <v>38845.03</v>
      </c>
      <c r="L25" s="24"/>
      <c r="M25" s="24"/>
      <c r="N25" s="24">
        <v>6108.4900399999997</v>
      </c>
      <c r="O25" s="24">
        <v>18387.719280000001</v>
      </c>
      <c r="P25" s="43">
        <v>356486.7585</v>
      </c>
      <c r="Q25" s="39"/>
      <c r="R25" s="39"/>
      <c r="S25" s="39"/>
      <c r="T25" s="39"/>
    </row>
    <row r="26" spans="1:20" x14ac:dyDescent="0.25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20" x14ac:dyDescent="0.25">
      <c r="A27" s="35" t="s">
        <v>28</v>
      </c>
      <c r="B27" s="44">
        <f>P25+Учреждения!B69</f>
        <v>1272856.1119200001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20" ht="32.25" customHeight="1" x14ac:dyDescent="0.25">
      <c r="A28" s="35" t="str">
        <f>CONCATENATE("Остатки бюджетных средств на ",C2,"г.")</f>
        <v>Остатки бюджетных средств на 13.11.2023г.</v>
      </c>
      <c r="B28" s="44">
        <v>6219442.7999999998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2023-11-14T02:48:56Z</dcterms:modified>
</cp:coreProperties>
</file>