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bookViews>
  <sheets>
    <sheet name="Бюджетополучатели" sheetId="1" r:id="rId1"/>
    <sheet name="Муниципальные районы" sheetId="2" r:id="rId2"/>
  </sheets>
  <definedNames>
    <definedName name="Date">Бюджетополучатели!$F$12</definedName>
    <definedName name="EndData">Бюджетополучатели!$F$5</definedName>
    <definedName name="EndData1">Бюджетополучатели!$F$2</definedName>
    <definedName name="EndData2">'Муниципальные районы'!$A$1</definedName>
    <definedName name="EndDate">Бюджетополучатели!$F$89</definedName>
    <definedName name="period">Бюджетополучатели!$F$10</definedName>
    <definedName name="StartData">Бюджетополучатели!$F$4</definedName>
    <definedName name="StartData1">Бюджетополучатели!$F$1</definedName>
    <definedName name="Year">Бюджетополучатели!$F$11</definedName>
    <definedName name="_xlnm.Print_Titles" localSheetId="0">Бюджетополучатели!$99:$100</definedName>
    <definedName name="_xlnm.Print_Titles" localSheetId="1">'Муниципальные районы'!$1:$3</definedName>
    <definedName name="_xlnm.Print_Area" localSheetId="0">Бюджетополучатели!$A$1:$E$137</definedName>
    <definedName name="_xlnm.Print_Area" localSheetId="1">'Муниципальные районы'!$A$1:$P$59</definedName>
  </definedNames>
  <calcPr calcId="162913" refMode="R1C1"/>
</workbook>
</file>

<file path=xl/calcChain.xml><?xml version="1.0" encoding="utf-8"?>
<calcChain xmlns="http://schemas.openxmlformats.org/spreadsheetml/2006/main">
  <c r="D10" i="1" l="1"/>
  <c r="D91" i="1" l="1"/>
  <c r="D12" i="1" l="1"/>
  <c r="D90" i="1"/>
  <c r="F3" i="1" l="1"/>
  <c r="I1" i="1" l="1"/>
  <c r="G1" i="1" l="1"/>
  <c r="F10" i="1" s="1"/>
  <c r="A2" i="1" s="1"/>
  <c r="H3" i="1" l="1"/>
  <c r="G3" i="1" l="1"/>
  <c r="A2" i="2"/>
  <c r="H1" i="1" l="1"/>
  <c r="A5" i="1" s="1"/>
  <c r="H2" i="1"/>
  <c r="G2" i="1"/>
</calcChain>
</file>

<file path=xl/sharedStrings.xml><?xml version="1.0" encoding="utf-8"?>
<sst xmlns="http://schemas.openxmlformats.org/spreadsheetml/2006/main" count="209" uniqueCount="205">
  <si>
    <t>тыс.рублей</t>
  </si>
  <si>
    <t>Собственные доходы</t>
  </si>
  <si>
    <t>Всего</t>
  </si>
  <si>
    <t xml:space="preserve">в том числе: </t>
  </si>
  <si>
    <t>Оплата труда</t>
  </si>
  <si>
    <t>Начисления на выплаты по оплате труда</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</si>
  <si>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</si>
  <si>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</si>
  <si>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</si>
  <si>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БАЛАНС</t>
  </si>
  <si>
    <t>Финансовая помощь из федерального бюджета</t>
  </si>
  <si>
    <t>в т.ч. целевые средства</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</si>
  <si>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</si>
  <si>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</si>
  <si>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</si>
  <si>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</si>
  <si>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</si>
  <si>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</si>
  <si>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</si>
  <si>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</si>
  <si>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</si>
  <si>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</si>
  <si>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</si>
  <si>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</si>
  <si>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</si>
  <si>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</si>
  <si>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</si>
  <si>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</si>
  <si>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</si>
  <si>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</si>
  <si>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</si>
  <si>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</si>
  <si>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</si>
  <si>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Меры социальной поддержки отдельных категорий граждан</t>
  </si>
  <si>
    <t>01.01.2023</t>
  </si>
  <si>
    <t>01.11.2023</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</si>
  <si>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</si>
  <si>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</si>
  <si>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</si>
  <si>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</si>
  <si>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</si>
  <si>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</si>
  <si>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</si>
  <si>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</si>
  <si>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</si>
  <si>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</si>
  <si>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</si>
  <si>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</si>
  <si>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</si>
  <si>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</si>
  <si>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</si>
  <si>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</si>
  <si>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</si>
  <si>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</si>
  <si>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</si>
  <si>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</si>
  <si>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</si>
  <si>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</si>
  <si>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</si>
  <si>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</si>
  <si>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</si>
  <si>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Украины, Донецкой Народной Республики, Луганской Народной Республики и лиц без гражданства, постоянно проживающих на территориях Украины, Донецкой Народной Республики, Луганской Народной Республики, вынужденно покинувших территории Украины, Донецкой Народной Республики, Луганской Народной Республики и прибывших на территорию Камчатского края в экстренном массовом порядке и находящихся в пунктах временного размещения</t>
  </si>
  <si>
    <t>Иные межбюджетные трансферты в целях восстановления социально значимых объектов Камчатского края, пострадавших в результате землетрясения в апреле 2023 г.</t>
  </si>
  <si>
    <t>Расходы, связанные с особым режимом безопасного функционирования закрытых административно-территориальных образований</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</si>
  <si>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</si>
  <si>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Реализация программы комплексного развития молодежной политики в регионах Российской Федерации "Регион для молодых"</t>
  </si>
  <si>
    <t>Осуществление первичного воинского учета органами местного самоуправления поселений, муниципальных и городских округов</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</si>
  <si>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</si>
  <si>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</si>
  <si>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Строительство и реконструкция (модернизация) объектов питьевого водоснабжения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</si>
  <si>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</si>
  <si>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</si>
  <si>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</si>
  <si>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Развитие сети учреждений культурно-досугового типа</t>
  </si>
  <si>
    <t>Государственная поддержка отрасли культуры</t>
  </si>
  <si>
    <t>Государственная поддержка отрасли культуры (Модернизация региональных и муниципальных детских школ искусств по видам искусств путем их реконструкции и (или) капитального ремонта)</t>
  </si>
  <si>
    <t>Реализация программ формирования современной городской среды</t>
  </si>
  <si>
    <t>Техническое оснащение региональных и муниципальных музеев</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</si>
  <si>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</si>
  <si>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</si>
  <si>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</si>
  <si>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Реализация проектов по развитию территорий, расположенных в границах населенных пунктов, предусматривающих строительство жилья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</si>
  <si>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</si>
  <si>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</si>
  <si>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Обеспечение развития и укрепления материально-технической базы домов культуры в населенных пунктах с числом жителей до 50 тысяч человек</t>
  </si>
  <si>
    <t>Единая субсидия на достижение показателей государственной программы Российской Федерации "Реализация государственной национальной политики"</t>
  </si>
  <si>
    <t>Единая субсидия на достижение показателей государственной программы Российской Федерации "Реализация государственной национальной политики" (Субсидия муниципальным районам в целях финансового обеспечения затрат, связанных с оказанием услуг по проведению мероприятия, направленного на поддержку творческих объединений мастеров, мастерских народных художественных промыслов и ремесел Камчатского края (приобретение, заготовка и доставка сырья и материалов, оборудования и необходимой фурнитуры)</t>
  </si>
  <si>
    <t>Обеспечение комплексного развития сельских территорий</t>
  </si>
  <si>
    <t>Всего:</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</si>
  <si>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</si>
  <si>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</si>
  <si>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</si>
  <si>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</si>
  <si>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</si>
  <si>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</si>
  <si>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</si>
  <si>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</si>
  <si>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</si>
  <si>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</si>
  <si>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</si>
  <si>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</si>
  <si>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</si>
  <si>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</si>
  <si>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</si>
  <si>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</si>
  <si>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</si>
  <si>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</si>
  <si>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</si>
  <si>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</si>
  <si>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</si>
  <si>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</si>
  <si>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</si>
  <si>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</si>
  <si>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</si>
  <si>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</si>
  <si>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</si>
  <si>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</si>
  <si>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</si>
  <si>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</si>
  <si>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</si>
  <si>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</si>
  <si>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</si>
  <si>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Елизовская территориальная избирательная комиссия</t>
  </si>
  <si>
    <t>31.10.2023</t>
  </si>
  <si>
    <t>01.10.2023</t>
  </si>
  <si>
    <t>Субсидии на выплату региональных социальных доплат к пенсии</t>
  </si>
  <si>
    <t>Субсидии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</si>
  <si>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</si>
  <si>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общеобразовательных организациях обновлена материально-техническая база для занятий детей физической культурой и спортом)</t>
  </si>
  <si>
    <t>Субсидии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</si>
  <si>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</si>
  <si>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на создание системы долговременного ухода за гражданами пожилого возраста и инвалидами</t>
  </si>
  <si>
    <t>Субсидии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(Созданы и функционируют региональные центры выявления, поддержки и развития способностей и талантов у детей и молодежи)</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</si>
  <si>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</si>
  <si>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</si>
  <si>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в целях развития паллиативной медицинской помощи</t>
  </si>
  <si>
    <t>Субсидии на реализацию мероприятий по предупреждению и борьбе с социально значимыми инфекционными заболеваниями</t>
  </si>
  <si>
    <t>Субсидии на создание новых мест в общеобразовательных организациях, расположенных в сельской местности и поселках городского типа, за счет средств резервного фонда Правительства Российской Федерации (Здание общеобразовательной школы в с. Кавалерское Усть-Большерецкого района, Камчатский край, муниципальный район Усть-Большерецкий, сельское поселение Кавалерское, село Кавалерское)</t>
  </si>
  <si>
    <t>Субсидии на строительство и реконструкцию (модернизацию) объектов питьевого водоснабжения (Водовод с водозабором в с. Тигиль, Камчатский край, район Тигильский, село Тигиль)</t>
  </si>
  <si>
    <t>Субсидии на строительство и реконструкцию (модернизацию) объектов питьевого водоснабжения (Корректировка проектно-сметной документации шифр 4641/2012 по объекту "Реконструкция водовода от водозабора до пгт Палана и внутриплощадочных сетей водовода территории совхоза пгт Палана Тигильского района Камчатского края", 688000, Камчатский край, Тигильский район, пгт. Палана, ул. Обухова, д. 6)</t>
  </si>
  <si>
    <t>Субсидии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</si>
  <si>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на осуществление ежемесячных выплат на детей в возрасте от трех до семи лет включительно</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</si>
  <si>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</si>
  <si>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на поддержку субъектов Российской Федерации для создания инженерной и транспортной инфраструктуры в целях развития туристских кластеров (Автомобильная дорога общего пользования регионального значения Камчатского края "п. Термальный - туристский кластер "Три вулкана" (1-3 этапы)", Камчатский край, муниципальный район Елизовский)</t>
  </si>
  <si>
    <t>Субсидии на разработку и реализацию комплекса мер, направленных на повышение доступности и популяризации туризма для детей школьного возраста</t>
  </si>
  <si>
    <t>Субсидии на реализацию региональных проектов модернизации первичного звена здравоохранения за счет средств резервного фонда Правительства Российской Федерации (Фельдшерско-акушерский пункт. Камчатский край, Елизовский муниципальный район, п. Березняки, 684028 Камчатский край, Елизовский район, п. Березняки)</t>
  </si>
  <si>
    <t>Субсидии на реализацию региональных проектов модернизации первичного звена здравоохранения (Врачебная амбулатория. Камчатский край, Елизовский муниципальный район, п. Пионерский. Государственное бюджетное учреждение здравоохранения Камчатского края "Елизовская районная больница", 6840000 Камчаткий край, Елизовский район, п. Пионерский)</t>
  </si>
  <si>
    <t>Субсидии на реализацию региональных проектов модернизации первичного звена здравоохранения (Приобретено оборудование в медицинские организации, оказывающие первичную медико-санитарную помощь, а также в медицинские организации, расположенные в сельской местности, поселках городского типа и малых городах с численностью населения до 50 тыс. человек)</t>
  </si>
  <si>
    <t>Субсидии на реализацию региональных проектов модернизации первичного звена здравоохранения (Осуществлен капитальный ремонт зданий медицинских организаций и их обособленных структурных подразделений, расположенных в том числе в сельской местности, рабочих поселках, поселках городского типа и малых городах с численностью населения до 50 тыс. человек)</t>
  </si>
  <si>
    <t>Субсидии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</si>
  <si>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на приведение в нормативное состояние автомобильных дорог и искусственных дорожных сооружений (Реконструкция мостового перехода через р. Железная -1 на 9 км автомобильной дороги Садовое кольцо в Елизовском районе Камчатского края, Елизовский муниципальный район)</t>
  </si>
  <si>
    <t>Субсидии на приведение в нормативное состояние автомобильных дорог и искусственных дорожных сооружений (Реконструкция мостового перехода через р. Железная -2 на 12 км автомобильной дороги Садовое кольцо в Елизовском районе Камчатского края, Елизовский муниципальный район)</t>
  </si>
  <si>
    <t>Субсидии на приведение в нормативное состояние автомобильных дорог и искусственных дорожных сооружений (Осуществлены мероприятия по дорожной деятельности в отношении автомобильных дорог общего пользования регионального или межмуниципального, местного значения и искусственных сооружений на них)</t>
  </si>
  <si>
    <t>Субсидии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</si>
  <si>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</si>
  <si>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на компенсацию отдельным категориям граждан оплаты взноса на капитальный ремонт общего имущества в многоквартирном доме</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</si>
  <si>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</si>
  <si>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на реализацию дополнительных мероприятий в сфере занятости населения</t>
  </si>
  <si>
    <t>Субсидии на развитие сети учреждений культурно-досугового типа (Построены (реконструированы) и (или) капитально отремонтированы культурно-досуговые организации в сельской местности)</t>
  </si>
  <si>
    <t xml:space="preserve">Единая субсидия на достижение показателей государственной программы Российской Федерации "Реализация государственной национальной политики" (Поддержка экономического и соципльного развития коренных малочисленных народов Севера, Сибири и Дальнего Востока) </t>
  </si>
  <si>
    <t>Единая субсидия на достижение показателей государственной программы Российской Федерации "Реализация государственной национальной политики" (Поддержка экономического и соципльного развития коренных малочисленных народов Севера, Сибири и Дальнего Востока) (Мероприятие 1)</t>
  </si>
  <si>
    <t>Субсидии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(Федеральный проект "Создание условий для легкого старта и комфортного ведения бизнеса") (Субъектам малого и среднего предпринимательства, включенным в реестр социальных предпринимателей, и (или) субъектам малого и среднего предпринимательства, созданным физическими лицами в возрасте до 25 лет включительно, предоставлены комплекс услуг и (или) финансовая поддержка в виде грантов (количество уникальных социальных предприятий, включенных в реестр социальных предпринимателей, и (или) количество субъектов малого и среднего предпринимательства, созданных физическими лицами в возрасте до 25 лет включительно, получивших комплекс услуг и (или) финансовую поддержку в виде грантов, накопленным итогом))</t>
  </si>
  <si>
    <t>Субсидии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 (Комплекс многоквартирных домов в жилом районе Приморский города Вилючинска Камчатского края, Камчатский край, городской округ Вилючинский ЗАТО, город Вилючинск)</t>
  </si>
  <si>
    <t>Субсидии на обеспечение закупки авиационных работ в целях оказания медицинской помощи</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</si>
  <si>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</si>
  <si>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Субсидии на обеспечение комплексного развития сельских территорий</t>
  </si>
  <si>
    <t>Субсидии на техническое оснащение региональных и муниципальных музеев</t>
  </si>
  <si>
    <t>Субсидии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</si>
  <si>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на софинансирование создания и (или) модернизации инфраструктуры в сфере культуры региональной (муниципальной) собственности (Камчатский театр кукол г. Петропавловск-Камчатский, Камчатский край, городской округ Петропавловск-Камчатский)</t>
  </si>
  <si>
    <t>Субвенции на осуществление первичного воинского учета органами местного самоуправления поселений, муниципальных и городских округов</t>
  </si>
  <si>
    <t>Субвенции на осуществление отдельных полномочий в области лесных отношений</t>
  </si>
  <si>
    <t>Субвенции на оплату жилищно-коммунальных услуг отдельным категориям граждан</t>
  </si>
  <si>
    <t>Субвенции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</si>
  <si>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Субвенции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</si>
  <si>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 (регулирование и охрана водных биологических ресурсов)</t>
  </si>
  <si>
    <t>Единая субвенция бюджетам субъектов Российской Федерации и бюджету г. Байконура (государственная регистрация актов гражданского состояния)</t>
  </si>
  <si>
    <t>Единая субвенция бюджетам субъектов Российской Федерации и бюджету г. Байконура (объекты культурного наследия)</t>
  </si>
  <si>
    <t>Единая субвенция бюджетам субъектов Российской Федерации и бюджету г. Байконура (охрана и использование охотничьих ресурсов)</t>
  </si>
  <si>
    <t>Единая субвенция бюджетам субъектов Российской Федерации и бюджету г. Байконура (охрана здоровья)</t>
  </si>
  <si>
    <t>Иные межбюджетные трансферты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</si>
  <si>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Иные межбюджетные трансферты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</si>
  <si>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</si>
  <si>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Иные межбюджетные трансферты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</si>
  <si>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Иные межбюджетные трансферты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</si>
  <si>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Иные межбюджетные трансферты на возмещение части затрат на уплату процентов по инвестиционным кредитам (займам) в агропромышленном комплексе</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</si>
  <si>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(Строительство объекта "Музей воинской славы Камчатского края" (проектные работы), Камчатский край, городской округ Петропавловск-Камчатский, город Петропавловск-Камчатский, улица Советская, дом 51)</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</si>
  <si>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(Строительство КНС "Фрунзе" производительностью 11500 м.куб./сут., строительство напорных коллекторов от КНС "Фрунзе" до КНС "Сероглазка" (проектные работы), Камчатский край, городской округ Петропавловск-Камчатский, город Петропавловск-Камчатский, улица Мишенная, дом 1)</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</si>
  <si>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(Строительство КНС "Сероглазка" производительностью 16500 м.куб./сут., строительство напорных коллекторов от КНС "Сероглазка" до КОС "Чавыча" (проектные работы), Камчатский край, городской округ Петропавловск-Камчатский, город Петропавловск-Камчатский)</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</si>
  <si>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((Создание современных мастерских в профессиональных образовательных организациях для подготовке кадров, востребованных в ключевых отраслях экономики).</t>
  </si>
  <si>
    <t>Прочие безвозмездные поступления в бюджеты субъектов Российской Федерации</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</si>
  <si>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</si>
  <si>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</si>
  <si>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 xml:space="preserve">Иные межбюджетные трансферты на обеспечение деятельности депутатов Государственной Думы и их помощников в избирательных округах  </t>
  </si>
  <si>
    <t>Межбюджетные трансферты, передаваемые бюджетам, за счет средств резервного фонда Президента Российской Федерации</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</si>
  <si>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</si>
  <si>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от негосударственных организаций в бюджеты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</si>
  <si>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</si>
  <si>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</si>
  <si>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</si>
  <si>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Остаток средств на 01.11.2023 года с учетом привлеченных средств</t>
  </si>
  <si>
    <t>Остаток средств на 01.11.2023 года</t>
  </si>
  <si>
    <t>Погашение бюджетного кредита на пополнение остатка средств на едином счете бюджета</t>
  </si>
  <si>
    <t>Привлечение бюджетного кредита, предоставляемого в целях опережающего финансового обеспечения расходных обязательств субъектов Российской Федерации</t>
  </si>
  <si>
    <t>Привлечение бюджетного кредита на пополнение остатка средств на едином счете бюджета (специальный казначейский кредит)</t>
  </si>
  <si>
    <t>Возврат бюджетных кредитов, предоставленных юридическим лицам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</si>
</sst>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 ###\ ###\ ###\ ##0.0"/>
  </numFmts>
  <fonts count="27" x14ac:knownFonts="1">
    <font>
      <sz val="11"/>
      <color theme="1"/>
      <name val="Calibri"/>
      <family val="2"/>
      <scheme val="minor"/>
    </font>
    <font>
      <sz val="11"/>
      <color theme="1"/>
      <name val="Calibri"/>
      <family val="2"/>
      <charset val="204"/>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b/>
      <sz val="9"/>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b/>
      <sz val="11"/>
      <color theme="1"/>
      <name val="Times New Roman"/>
      <family val="1"/>
      <charset val="204"/>
    </font>
    <font>
      <sz val="12"/>
      <color theme="0"/>
      <name val="Times New Roman"/>
      <family val="1"/>
    </font>
    <font>
      <sz val="11"/>
      <color theme="0"/>
      <name val="Calibri"/>
      <family val="2"/>
      <scheme val="minor"/>
    </font>
    <font>
      <b/>
      <sz val="11"/>
      <name val="Times New Roman"/>
      <family val="1"/>
    </font>
    <font>
      <i/>
      <sz val="11"/>
      <name val="Times New Roman"/>
      <family val="1"/>
    </font>
    <font>
      <b/>
      <i/>
      <sz val="11"/>
      <name val="Times New Roman"/>
      <family val="1"/>
    </font>
    <font>
      <sz val="11"/>
      <color theme="0" tint="-0.34998626667073579"/>
      <name val="Calibri"/>
      <family val="2"/>
      <scheme val="minor"/>
    </font>
    <font>
      <b/>
      <sz val="11"/>
      <color theme="1"/>
      <name val="Calibri"/>
      <family val="2"/>
      <scheme val="minor"/>
    </font>
    <font>
      <sz val="11"/>
      <color theme="1"/>
      <name val="Times New Roman"/>
      <family val="1"/>
      <charset val="204"/>
    </font>
    <font>
      <sz val="11"/>
      <color theme="1"/>
      <name val="Calibri"/>
      <family val="2"/>
      <scheme val="minor"/>
    </font>
    <font>
      <sz val="10"/>
      <name val="Arial"/>
      <family val="2"/>
      <charset val="204"/>
    </font>
    <font>
      <sz val="11"/>
      <color rgb="FF000000"/>
      <name val="Times New Roman"/>
      <family val="2"/>
    </font>
    <font>
      <i/>
      <sz val="11"/>
      <name val="Times New Roman"/>
      <family val="1"/>
      <charset val="20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4" fillId="0" borderId="0"/>
    <xf numFmtId="0" fontId="24" fillId="0" borderId="0" applyNumberFormat="0" applyBorder="0" applyAlignment="0"/>
  </cellStyleXfs>
  <cellXfs count="86">
    <xf numFmtId="0" fontId="0" fillId="0" borderId="0" xfId="0"/>
    <xf numFmtId="0" fontId="3" fillId="0" borderId="0" xfId="0" applyFont="1" applyAlignment="1">
      <alignment wrapText="1"/>
    </xf>
    <xf numFmtId="0" fontId="3" fillId="0" borderId="0" xfId="0" applyFont="1" applyAlignment="1">
      <alignment horizontal="center" wrapText="1"/>
    </xf>
    <xf numFmtId="0" fontId="4" fillId="0" borderId="0" xfId="0" applyFont="1" applyAlignment="1">
      <alignment wrapText="1"/>
    </xf>
    <xf numFmtId="0" fontId="4" fillId="0" borderId="0" xfId="0" applyFont="1" applyBorder="1" applyAlignment="1"/>
    <xf numFmtId="0" fontId="4" fillId="0" borderId="0" xfId="0" applyFont="1"/>
    <xf numFmtId="0" fontId="5" fillId="0" borderId="0" xfId="0" applyFont="1" applyBorder="1" applyAlignment="1">
      <alignment horizontal="right"/>
    </xf>
    <xf numFmtId="164" fontId="6" fillId="2" borderId="3" xfId="0" applyNumberFormat="1" applyFont="1" applyFill="1" applyBorder="1" applyAlignment="1"/>
    <xf numFmtId="164" fontId="4" fillId="0" borderId="3" xfId="0" applyNumberFormat="1" applyFont="1" applyFill="1" applyBorder="1" applyAlignment="1">
      <alignment horizontal="right" wrapText="1"/>
    </xf>
    <xf numFmtId="164" fontId="3" fillId="0" borderId="3" xfId="0" applyNumberFormat="1" applyFont="1" applyFill="1" applyBorder="1" applyAlignment="1">
      <alignment horizontal="right" wrapText="1"/>
    </xf>
    <xf numFmtId="164" fontId="4" fillId="0" borderId="3" xfId="0" applyNumberFormat="1" applyFont="1" applyFill="1" applyBorder="1" applyAlignment="1">
      <alignment horizontal="right" vertical="center" wrapText="1"/>
    </xf>
    <xf numFmtId="0" fontId="3" fillId="0" borderId="0" xfId="0" applyFont="1" applyFill="1" applyBorder="1" applyAlignment="1">
      <alignment horizontal="left" wrapText="1"/>
    </xf>
    <xf numFmtId="0" fontId="4" fillId="0" borderId="0" xfId="0" applyFont="1" applyFill="1" applyBorder="1"/>
    <xf numFmtId="49" fontId="4" fillId="0" borderId="3" xfId="0" applyNumberFormat="1" applyFont="1" applyBorder="1" applyAlignment="1">
      <alignment horizontal="left" vertical="center" wrapText="1"/>
    </xf>
    <xf numFmtId="0" fontId="7" fillId="2" borderId="0" xfId="0" applyFont="1" applyFill="1" applyBorder="1" applyAlignment="1"/>
    <xf numFmtId="164" fontId="8" fillId="2" borderId="3" xfId="0" applyNumberFormat="1" applyFont="1" applyFill="1" applyBorder="1" applyAlignment="1">
      <alignment horizontal="center" vertical="center" wrapText="1"/>
    </xf>
    <xf numFmtId="0" fontId="9" fillId="0" borderId="0" xfId="0" applyFont="1"/>
    <xf numFmtId="0" fontId="10" fillId="0" borderId="0" xfId="0" applyFont="1"/>
    <xf numFmtId="0" fontId="12" fillId="0" borderId="0" xfId="0" applyFont="1"/>
    <xf numFmtId="0" fontId="13" fillId="2" borderId="0" xfId="0" applyFont="1" applyFill="1" applyBorder="1" applyAlignment="1"/>
    <xf numFmtId="0" fontId="14" fillId="0" borderId="3" xfId="0" applyFont="1" applyBorder="1" applyAlignment="1">
      <alignment horizontal="center" vertical="center" wrapText="1"/>
    </xf>
    <xf numFmtId="0" fontId="15" fillId="0" borderId="0" xfId="0" applyFont="1"/>
    <xf numFmtId="0" fontId="16" fillId="0" borderId="0" xfId="0" applyFont="1"/>
    <xf numFmtId="164" fontId="3" fillId="0" borderId="0" xfId="0" applyNumberFormat="1" applyFont="1" applyFill="1" applyBorder="1" applyAlignment="1">
      <alignment horizontal="right" wrapText="1"/>
    </xf>
    <xf numFmtId="164" fontId="18" fillId="0" borderId="0" xfId="0" applyNumberFormat="1" applyFont="1" applyFill="1" applyBorder="1" applyAlignment="1">
      <alignment horizontal="left" wrapText="1"/>
    </xf>
    <xf numFmtId="0" fontId="18" fillId="0" borderId="0" xfId="0" applyFont="1" applyFill="1" applyBorder="1" applyAlignment="1">
      <alignment horizontal="left" wrapText="1"/>
    </xf>
    <xf numFmtId="0" fontId="19" fillId="0" borderId="0" xfId="0" applyFont="1" applyFill="1" applyBorder="1" applyAlignment="1">
      <alignment wrapText="1"/>
    </xf>
    <xf numFmtId="0" fontId="17" fillId="0" borderId="3" xfId="0" applyFont="1" applyFill="1" applyBorder="1" applyAlignment="1">
      <alignment horizontal="center" vertical="top" wrapText="1"/>
    </xf>
    <xf numFmtId="49" fontId="17" fillId="0" borderId="3" xfId="0" applyNumberFormat="1" applyFont="1" applyBorder="1" applyAlignment="1">
      <alignment horizontal="left" vertical="center" wrapText="1"/>
    </xf>
    <xf numFmtId="0" fontId="20" fillId="0" borderId="0" xfId="0" applyNumberFormat="1" applyFont="1"/>
    <xf numFmtId="0" fontId="20" fillId="0" borderId="0" xfId="0" applyFont="1"/>
    <xf numFmtId="14" fontId="20" fillId="0" borderId="0" xfId="0" applyNumberFormat="1" applyFont="1"/>
    <xf numFmtId="49" fontId="6" fillId="2" borderId="3" xfId="0" applyNumberFormat="1" applyFont="1" applyFill="1" applyBorder="1" applyAlignment="1">
      <alignment horizontal="left" wrapText="1"/>
    </xf>
    <xf numFmtId="0" fontId="21" fillId="0" borderId="0" xfId="0" applyFont="1"/>
    <xf numFmtId="0" fontId="22" fillId="0" borderId="0" xfId="0" applyFont="1"/>
    <xf numFmtId="0" fontId="22" fillId="0" borderId="3" xfId="0" applyFont="1" applyBorder="1" applyAlignment="1">
      <alignment horizontal="left" vertical="center" wrapText="1"/>
    </xf>
    <xf numFmtId="164" fontId="11" fillId="2" borderId="3" xfId="0" applyNumberFormat="1" applyFont="1" applyFill="1" applyBorder="1" applyAlignment="1">
      <alignment horizontal="center" vertical="center" wrapText="1"/>
    </xf>
    <xf numFmtId="164" fontId="11" fillId="2" borderId="3" xfId="0" applyNumberFormat="1" applyFont="1" applyFill="1" applyBorder="1" applyAlignment="1">
      <alignment vertical="center" wrapText="1"/>
    </xf>
    <xf numFmtId="164" fontId="4" fillId="0" borderId="3" xfId="0" applyNumberFormat="1" applyFont="1" applyBorder="1" applyAlignment="1">
      <alignment horizontal="right" vertical="center" wrapText="1"/>
    </xf>
    <xf numFmtId="164" fontId="17" fillId="0" borderId="3" xfId="0" applyNumberFormat="1" applyFont="1" applyBorder="1" applyAlignment="1">
      <alignment horizontal="right" vertical="center" wrapText="1"/>
    </xf>
    <xf numFmtId="164" fontId="4" fillId="2" borderId="3" xfId="0" applyNumberFormat="1" applyFont="1" applyFill="1" applyBorder="1" applyAlignment="1">
      <alignment horizontal="right" wrapText="1"/>
    </xf>
    <xf numFmtId="164" fontId="3" fillId="2" borderId="3" xfId="0" applyNumberFormat="1" applyFont="1" applyFill="1" applyBorder="1" applyAlignment="1">
      <alignment horizontal="right" wrapText="1"/>
    </xf>
    <xf numFmtId="0" fontId="2" fillId="0" borderId="0" xfId="0" applyFont="1" applyAlignment="1">
      <alignment horizontal="center" wrapText="1"/>
    </xf>
    <xf numFmtId="164" fontId="6" fillId="2" borderId="0" xfId="0" applyNumberFormat="1" applyFont="1" applyFill="1" applyBorder="1" applyAlignment="1"/>
    <xf numFmtId="164" fontId="4" fillId="0" borderId="0" xfId="0" applyNumberFormat="1" applyFont="1" applyFill="1" applyBorder="1" applyAlignment="1">
      <alignment horizontal="right" wrapText="1"/>
    </xf>
    <xf numFmtId="164" fontId="4" fillId="0" borderId="0" xfId="0" applyNumberFormat="1" applyFont="1" applyFill="1" applyBorder="1" applyAlignment="1">
      <alignment horizontal="right" vertical="center" wrapText="1"/>
    </xf>
    <xf numFmtId="0" fontId="17" fillId="0" borderId="5" xfId="0" applyFont="1" applyFill="1" applyBorder="1" applyAlignment="1">
      <alignment horizontal="center" vertical="top" wrapText="1"/>
    </xf>
    <xf numFmtId="164" fontId="3" fillId="0" borderId="3" xfId="0" applyNumberFormat="1" applyFont="1" applyFill="1" applyBorder="1" applyAlignment="1">
      <alignment horizontal="right" vertical="center" wrapText="1"/>
    </xf>
    <xf numFmtId="166" fontId="25" fillId="0" borderId="3" xfId="1" applyNumberFormat="1" applyFont="1" applyFill="1" applyBorder="1" applyAlignment="1" applyProtection="1">
      <alignment horizontal="right" vertical="center"/>
    </xf>
    <xf numFmtId="164" fontId="26" fillId="0" borderId="7" xfId="0" applyNumberFormat="1" applyFont="1" applyBorder="1" applyAlignment="1">
      <alignment horizontal="right" vertical="center" wrapText="1"/>
    </xf>
    <xf numFmtId="164" fontId="3" fillId="0" borderId="0" xfId="0" applyNumberFormat="1" applyFont="1" applyAlignment="1">
      <alignment horizontal="right" wrapText="1"/>
    </xf>
    <xf numFmtId="0" fontId="1" fillId="0" borderId="0" xfId="0" applyNumberFormat="1" applyFont="1"/>
    <xf numFmtId="164" fontId="3" fillId="0" borderId="7" xfId="0" applyNumberFormat="1" applyFont="1" applyBorder="1" applyAlignment="1">
      <alignment horizontal="right" wrapText="1"/>
    </xf>
    <xf numFmtId="49" fontId="25" fillId="0" borderId="3" xfId="1" applyNumberFormat="1" applyFont="1" applyFill="1" applyBorder="1" applyAlignment="1" applyProtection="1">
      <alignment horizontal="left" vertical="center" wrapText="1"/>
    </xf>
    <xf numFmtId="0" fontId="23" fillId="0" borderId="3" xfId="0" applyFont="1" applyBorder="1" applyAlignment="1">
      <alignment horizontal="left"/>
    </xf>
    <xf numFmtId="0" fontId="4" fillId="0" borderId="3" xfId="0" applyFont="1" applyFill="1" applyBorder="1" applyAlignment="1">
      <alignment horizontal="left" wrapText="1"/>
    </xf>
    <xf numFmtId="0" fontId="4" fillId="0" borderId="3" xfId="0" applyFont="1" applyBorder="1" applyAlignment="1">
      <alignment horizontal="left"/>
    </xf>
    <xf numFmtId="164" fontId="26" fillId="0" borderId="7" xfId="0" applyNumberFormat="1" applyFont="1" applyBorder="1" applyAlignment="1">
      <alignment horizontal="left" wrapText="1"/>
    </xf>
    <xf numFmtId="164" fontId="26" fillId="0" borderId="8" xfId="0" applyNumberFormat="1" applyFont="1" applyBorder="1" applyAlignment="1">
      <alignment horizontal="left" wrapText="1"/>
    </xf>
    <xf numFmtId="164" fontId="26" fillId="0" borderId="9" xfId="0" applyNumberFormat="1" applyFont="1" applyBorder="1" applyAlignment="1">
      <alignment horizontal="left" wrapText="1"/>
    </xf>
    <xf numFmtId="164" fontId="3" fillId="0" borderId="7" xfId="0" applyNumberFormat="1" applyFont="1" applyBorder="1" applyAlignment="1">
      <alignment horizontal="left" wrapText="1"/>
    </xf>
    <xf numFmtId="164" fontId="3" fillId="0" borderId="8" xfId="0" applyNumberFormat="1" applyFont="1" applyBorder="1" applyAlignment="1">
      <alignment horizontal="left" wrapText="1"/>
    </xf>
    <xf numFmtId="164" fontId="3" fillId="0" borderId="9" xfId="0" applyNumberFormat="1" applyFont="1" applyBorder="1" applyAlignment="1">
      <alignment horizontal="left" wrapText="1"/>
    </xf>
    <xf numFmtId="0" fontId="2" fillId="0" borderId="0" xfId="0" applyFont="1" applyAlignment="1">
      <alignment horizontal="center" wrapText="1"/>
    </xf>
    <xf numFmtId="0" fontId="3" fillId="0" borderId="1" xfId="0" applyNumberFormat="1" applyFont="1" applyFill="1" applyBorder="1" applyAlignment="1">
      <alignment horizontal="left" wrapText="1"/>
    </xf>
    <xf numFmtId="0" fontId="3" fillId="0" borderId="2" xfId="0" applyNumberFormat="1" applyFont="1" applyFill="1" applyBorder="1" applyAlignment="1">
      <alignment horizontal="left" wrapText="1"/>
    </xf>
    <xf numFmtId="164" fontId="3" fillId="0" borderId="1" xfId="0" applyNumberFormat="1" applyFont="1" applyFill="1" applyBorder="1" applyAlignment="1">
      <alignment horizontal="left" wrapText="1"/>
    </xf>
    <xf numFmtId="164" fontId="3" fillId="0" borderId="2" xfId="0" applyNumberFormat="1" applyFont="1" applyFill="1" applyBorder="1" applyAlignment="1">
      <alignment horizontal="left" wrapText="1"/>
    </xf>
    <xf numFmtId="164" fontId="3" fillId="0" borderId="6" xfId="0" applyNumberFormat="1" applyFont="1" applyFill="1" applyBorder="1" applyAlignment="1">
      <alignment horizontal="left"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5" fontId="3" fillId="0" borderId="4" xfId="0" applyNumberFormat="1" applyFont="1" applyFill="1" applyBorder="1" applyAlignment="1">
      <alignment horizontal="center" vertical="center"/>
    </xf>
    <xf numFmtId="165" fontId="3" fillId="0" borderId="5" xfId="0" applyNumberFormat="1" applyFont="1" applyFill="1" applyBorder="1" applyAlignment="1">
      <alignment horizontal="center" vertical="center"/>
    </xf>
    <xf numFmtId="0" fontId="4" fillId="0" borderId="3" xfId="0" applyFont="1" applyBorder="1" applyAlignment="1">
      <alignment horizontal="left"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6" xfId="0" applyFont="1" applyBorder="1" applyAlignment="1">
      <alignment horizontal="left" wrapText="1"/>
    </xf>
    <xf numFmtId="164" fontId="18" fillId="0" borderId="1" xfId="0" applyNumberFormat="1" applyFont="1" applyFill="1" applyBorder="1" applyAlignment="1">
      <alignment horizontal="left" wrapText="1"/>
    </xf>
    <xf numFmtId="164" fontId="18" fillId="0" borderId="2" xfId="0" applyNumberFormat="1" applyFont="1" applyFill="1" applyBorder="1" applyAlignment="1">
      <alignment horizontal="left" wrapText="1"/>
    </xf>
    <xf numFmtId="164" fontId="18" fillId="0" borderId="6" xfId="0" applyNumberFormat="1" applyFont="1" applyFill="1" applyBorder="1" applyAlignment="1">
      <alignment horizontal="left" wrapText="1"/>
    </xf>
    <xf numFmtId="165" fontId="3" fillId="0" borderId="1"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4" fontId="0" fillId="0" borderId="0" xfId="0" applyNumberFormat="1"/>
    <xf numFmtId="164" fontId="26" fillId="0" borderId="3" xfId="0" applyNumberFormat="1" applyFont="1" applyFill="1" applyBorder="1" applyAlignment="1">
      <alignment horizontal="right" wrapText="1"/>
    </xf>
    <xf numFmtId="164" fontId="1" fillId="0" borderId="0" xfId="0" applyNumberFormat="1" applyFont="1"/>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tabSelected="1" view="pageBreakPreview" topLeftCell="A79" zoomScaleNormal="100" zoomScaleSheetLayoutView="100" workbookViewId="0">
      <selection activeCell="E94" sqref="E94"/>
    </sheetView>
  </sheetViews>
  <sheetFormatPr defaultRowHeight="15" x14ac:dyDescent="0.25"/>
  <cols>
    <col min="1" max="1" width="69.28515625" customWidth="1"/>
    <col min="2" max="2" width="18.140625" customWidth="1"/>
    <col min="3" max="3" width="20.28515625" customWidth="1"/>
    <col min="4" max="5" width="16.5703125" customWidth="1"/>
    <col min="6" max="6" width="12.5703125" customWidth="1"/>
    <col min="7" max="7" width="16" bestFit="1" customWidth="1"/>
    <col min="9" max="9" width="10.140625" bestFit="1" customWidth="1"/>
  </cols>
  <sheetData>
    <row r="1" spans="1:9" ht="15.75" x14ac:dyDescent="0.25">
      <c r="A1" s="63" t="s">
        <v>9</v>
      </c>
      <c r="B1" s="63"/>
      <c r="C1" s="63"/>
      <c r="D1" s="63"/>
      <c r="E1" s="42"/>
      <c r="F1" s="29" t="s">
        <v>124</v>
      </c>
      <c r="G1" s="30" t="str">
        <f>TEXT(F1,"[$-FC19]ММ")</f>
        <v>10</v>
      </c>
      <c r="H1" s="30" t="str">
        <f>TEXT(F1,"[$-FC19]ДД.ММ.ГГГ \г")</f>
        <v>01.10.2023 г</v>
      </c>
      <c r="I1" s="30" t="str">
        <f>TEXT(F1,"[$-FC19]ГГГГ")</f>
        <v>2023</v>
      </c>
    </row>
    <row r="2" spans="1:9" ht="15.75" x14ac:dyDescent="0.25">
      <c r="A2" s="63" t="str">
        <f>CONCATENATE("доходов и расходов краевого бюджета за ",period," ",I1," года")</f>
        <v>доходов и расходов краевого бюджета за октябрь 2023 года</v>
      </c>
      <c r="B2" s="63"/>
      <c r="C2" s="63"/>
      <c r="D2" s="63"/>
      <c r="E2" s="42"/>
      <c r="F2" s="29" t="s">
        <v>123</v>
      </c>
      <c r="G2" s="30" t="str">
        <f>TEXT(F2,"[$-FC19]ДД ММММ ГГГ \г")</f>
        <v>31 октября 2023 г</v>
      </c>
      <c r="H2" s="30" t="str">
        <f>TEXT(F2,"[$-FC19]ДД.ММ.ГГГ \г")</f>
        <v>31.10.2023 г</v>
      </c>
      <c r="I2" s="31"/>
    </row>
    <row r="3" spans="1:9" x14ac:dyDescent="0.25">
      <c r="A3" s="1"/>
      <c r="B3" s="2"/>
      <c r="C3" s="2"/>
      <c r="D3" s="3"/>
      <c r="E3" s="3"/>
      <c r="F3" s="30">
        <f>EndDate+1</f>
        <v>45232</v>
      </c>
      <c r="G3" s="30" t="str">
        <f>TEXT(F3,"[$-FC19]ДД ММММ ГГГ \г")</f>
        <v>02 ноября 2023 г</v>
      </c>
      <c r="H3" s="30" t="str">
        <f>TEXT(F3,"[$-FC19]ДД.ММ.ГГГ \г")</f>
        <v>02.11.2023 г</v>
      </c>
      <c r="I3" s="30"/>
    </row>
    <row r="4" spans="1:9" x14ac:dyDescent="0.25">
      <c r="A4" s="4"/>
      <c r="B4" s="5"/>
      <c r="C4" s="5"/>
      <c r="D4" s="6" t="s">
        <v>0</v>
      </c>
      <c r="E4" s="6"/>
      <c r="F4" s="30"/>
      <c r="G4" s="30"/>
      <c r="H4" s="30"/>
      <c r="I4" s="30"/>
    </row>
    <row r="5" spans="1:9" x14ac:dyDescent="0.25">
      <c r="A5" s="64" t="str">
        <f>CONCATENATE("Остаток средств на ",H1,"ода")</f>
        <v>Остаток средств на 01.10.2023 года</v>
      </c>
      <c r="B5" s="65"/>
      <c r="C5" s="65"/>
      <c r="D5" s="7">
        <v>8494121.0999999996</v>
      </c>
      <c r="E5" s="43"/>
      <c r="F5" s="31"/>
      <c r="G5" s="30"/>
      <c r="H5" s="30"/>
      <c r="I5" s="30"/>
    </row>
    <row r="6" spans="1:9" x14ac:dyDescent="0.25">
      <c r="A6" s="55" t="s">
        <v>201</v>
      </c>
      <c r="B6" s="56"/>
      <c r="C6" s="56"/>
      <c r="D6" s="8">
        <v>1050000</v>
      </c>
      <c r="E6" s="44"/>
      <c r="F6" s="30"/>
      <c r="G6" s="30"/>
      <c r="H6" s="30"/>
      <c r="I6" s="30"/>
    </row>
    <row r="7" spans="1:9" ht="31.5" customHeight="1" x14ac:dyDescent="0.25">
      <c r="A7" s="55" t="s">
        <v>202</v>
      </c>
      <c r="B7" s="56"/>
      <c r="C7" s="56"/>
      <c r="D7" s="8">
        <v>8764</v>
      </c>
      <c r="E7" s="44"/>
      <c r="F7" s="30"/>
      <c r="G7" s="30"/>
      <c r="H7" s="30"/>
      <c r="I7" s="30"/>
    </row>
    <row r="8" spans="1:9" ht="30.75" customHeight="1" x14ac:dyDescent="0.25">
      <c r="A8" s="55" t="s">
        <v>203</v>
      </c>
      <c r="B8" s="56"/>
      <c r="C8" s="56"/>
      <c r="D8" s="8">
        <v>73533.600000000006</v>
      </c>
      <c r="E8" s="44"/>
      <c r="F8" s="30"/>
      <c r="G8" s="30"/>
      <c r="H8" s="30"/>
      <c r="I8" s="30"/>
    </row>
    <row r="9" spans="1:9" ht="13.5" customHeight="1" x14ac:dyDescent="0.25">
      <c r="A9" s="55" t="s">
        <v>204</v>
      </c>
      <c r="B9" s="56"/>
      <c r="C9" s="56"/>
      <c r="D9" s="8">
        <v>25.7</v>
      </c>
      <c r="E9" s="44"/>
      <c r="F9" s="30"/>
      <c r="G9" s="30"/>
      <c r="H9" s="30"/>
      <c r="I9" s="30"/>
    </row>
    <row r="10" spans="1:9" x14ac:dyDescent="0.25">
      <c r="A10" s="55" t="s">
        <v>1</v>
      </c>
      <c r="B10" s="56"/>
      <c r="C10" s="56"/>
      <c r="D10" s="8">
        <f>D89-D11</f>
        <v>3666142.8000000007</v>
      </c>
      <c r="E10" s="44"/>
      <c r="F10" s="30" t="str">
        <f>IF(G1="01","январь",(IF(G1="02","февраль",(IF(G1="03","март",(IF(G1="04","апрель",(IF(G1="05","май",(IF(G1="06","июнь",(IF(G1="07","июль",(IF(G1="08","август",(IF(G1="09","сентябрь",(IF(G1="08","август",(IF(G1="09","сентябрь",(IF(G1="10","октябрь",(IF(G1="11","ноябрь","декабрь")))))))))))))))))))))))))</f>
        <v>октябрь</v>
      </c>
      <c r="G10" s="30"/>
      <c r="H10" s="30"/>
      <c r="I10" s="30"/>
    </row>
    <row r="11" spans="1:9" x14ac:dyDescent="0.25">
      <c r="A11" s="73" t="s">
        <v>10</v>
      </c>
      <c r="B11" s="56"/>
      <c r="C11" s="56"/>
      <c r="D11" s="10">
        <v>5352520</v>
      </c>
      <c r="E11" s="45"/>
      <c r="F11" s="30"/>
      <c r="G11" s="30"/>
      <c r="H11" s="30"/>
      <c r="I11" s="30"/>
    </row>
    <row r="12" spans="1:9" x14ac:dyDescent="0.25">
      <c r="A12" s="73" t="s">
        <v>11</v>
      </c>
      <c r="B12" s="56"/>
      <c r="C12" s="56"/>
      <c r="D12" s="10">
        <f>SUM(D13:D88)</f>
        <v>1909111.5000000002</v>
      </c>
      <c r="E12" s="45"/>
      <c r="F12" s="30" t="s">
        <v>34</v>
      </c>
    </row>
    <row r="13" spans="1:9" ht="60.75" customHeight="1" x14ac:dyDescent="0.25">
      <c r="A13" s="53" t="s">
        <v>162</v>
      </c>
      <c r="B13" s="54"/>
      <c r="C13" s="54"/>
      <c r="D13" s="48">
        <v>3942.2</v>
      </c>
      <c r="E13" s="45"/>
      <c r="F13" s="30"/>
    </row>
    <row r="14" spans="1:9" ht="45.75" customHeight="1" x14ac:dyDescent="0.25">
      <c r="A14" s="53" t="s">
        <v>150</v>
      </c>
      <c r="B14" s="54"/>
      <c r="C14" s="54"/>
      <c r="D14" s="48">
        <v>395.7</v>
      </c>
      <c r="E14" s="45"/>
      <c r="F14" s="30"/>
    </row>
    <row r="15" spans="1:9" ht="47.25" customHeight="1" x14ac:dyDescent="0.25">
      <c r="A15" s="53" t="s">
        <v>151</v>
      </c>
      <c r="B15" s="54"/>
      <c r="C15" s="54"/>
      <c r="D15" s="48">
        <v>609.70000000000005</v>
      </c>
      <c r="E15" s="45"/>
      <c r="F15" s="30"/>
    </row>
    <row r="16" spans="1:9" ht="41.25" customHeight="1" x14ac:dyDescent="0.25">
      <c r="A16" s="53" t="s">
        <v>145</v>
      </c>
      <c r="B16" s="54"/>
      <c r="C16" s="54"/>
      <c r="D16" s="48">
        <v>1082.3</v>
      </c>
      <c r="E16" s="45"/>
      <c r="F16" s="30"/>
    </row>
    <row r="17" spans="1:6" ht="41.25" customHeight="1" x14ac:dyDescent="0.25">
      <c r="A17" s="53" t="s">
        <v>146</v>
      </c>
      <c r="B17" s="54"/>
      <c r="C17" s="54"/>
      <c r="D17" s="48">
        <v>51422</v>
      </c>
      <c r="E17" s="45"/>
      <c r="F17" s="30"/>
    </row>
    <row r="18" spans="1:6" ht="41.25" customHeight="1" x14ac:dyDescent="0.25">
      <c r="A18" s="53" t="s">
        <v>143</v>
      </c>
      <c r="B18" s="54"/>
      <c r="C18" s="54"/>
      <c r="D18" s="48">
        <v>143201.1</v>
      </c>
      <c r="E18" s="45"/>
      <c r="F18" s="30"/>
    </row>
    <row r="19" spans="1:6" ht="41.25" customHeight="1" x14ac:dyDescent="0.25">
      <c r="A19" s="53" t="s">
        <v>137</v>
      </c>
      <c r="B19" s="54"/>
      <c r="C19" s="54"/>
      <c r="D19" s="48">
        <v>2699.2</v>
      </c>
      <c r="E19" s="45"/>
      <c r="F19" s="30"/>
    </row>
    <row r="20" spans="1:6" ht="41.25" customHeight="1" x14ac:dyDescent="0.25">
      <c r="A20" s="53" t="s">
        <v>138</v>
      </c>
      <c r="B20" s="54"/>
      <c r="C20" s="54"/>
      <c r="D20" s="48">
        <v>22812.2</v>
      </c>
      <c r="E20" s="45"/>
      <c r="F20" s="30"/>
    </row>
    <row r="21" spans="1:6" ht="65.25" customHeight="1" x14ac:dyDescent="0.25">
      <c r="A21" s="53" t="s">
        <v>139</v>
      </c>
      <c r="B21" s="54"/>
      <c r="C21" s="54"/>
      <c r="D21" s="48">
        <v>193.2</v>
      </c>
      <c r="E21" s="45"/>
      <c r="F21" s="30"/>
    </row>
    <row r="22" spans="1:6" ht="21" customHeight="1" x14ac:dyDescent="0.25">
      <c r="A22" s="53" t="s">
        <v>125</v>
      </c>
      <c r="B22" s="54"/>
      <c r="C22" s="54"/>
      <c r="D22" s="48">
        <v>82493.8</v>
      </c>
      <c r="E22" s="45"/>
      <c r="F22" s="30"/>
    </row>
    <row r="23" spans="1:6" ht="41.25" customHeight="1" x14ac:dyDescent="0.25">
      <c r="A23" s="53" t="s">
        <v>126</v>
      </c>
      <c r="B23" s="54"/>
      <c r="C23" s="54"/>
      <c r="D23" s="48">
        <v>8627.4</v>
      </c>
      <c r="E23" s="45"/>
      <c r="F23" s="30"/>
    </row>
    <row r="24" spans="1:6" ht="41.25" customHeight="1" x14ac:dyDescent="0.25">
      <c r="A24" s="53" t="s">
        <v>127</v>
      </c>
      <c r="B24" s="54"/>
      <c r="C24" s="54"/>
      <c r="D24" s="48">
        <v>30221.200000000001</v>
      </c>
      <c r="E24" s="45"/>
      <c r="F24" s="30"/>
    </row>
    <row r="25" spans="1:6" ht="60" customHeight="1" x14ac:dyDescent="0.25">
      <c r="A25" s="53" t="s">
        <v>128</v>
      </c>
      <c r="B25" s="54"/>
      <c r="C25" s="54"/>
      <c r="D25" s="48">
        <v>7740.1</v>
      </c>
      <c r="E25" s="45"/>
      <c r="F25" s="30"/>
    </row>
    <row r="26" spans="1:6" ht="41.25" customHeight="1" x14ac:dyDescent="0.25">
      <c r="A26" s="53" t="s">
        <v>129</v>
      </c>
      <c r="B26" s="54"/>
      <c r="C26" s="54"/>
      <c r="D26" s="48">
        <v>1791.9</v>
      </c>
      <c r="E26" s="45"/>
      <c r="F26" s="30"/>
    </row>
    <row r="27" spans="1:6" ht="60.75" customHeight="1" x14ac:dyDescent="0.25">
      <c r="A27" s="53" t="s">
        <v>130</v>
      </c>
      <c r="B27" s="54"/>
      <c r="C27" s="54"/>
      <c r="D27" s="48">
        <v>3800</v>
      </c>
      <c r="E27" s="45"/>
      <c r="F27" s="30"/>
    </row>
    <row r="28" spans="1:6" ht="23.25" customHeight="1" x14ac:dyDescent="0.25">
      <c r="A28" s="53" t="s">
        <v>131</v>
      </c>
      <c r="B28" s="54"/>
      <c r="C28" s="54"/>
      <c r="D28" s="48">
        <v>6849.5</v>
      </c>
      <c r="E28" s="45"/>
      <c r="F28" s="30"/>
    </row>
    <row r="29" spans="1:6" ht="41.25" customHeight="1" x14ac:dyDescent="0.25">
      <c r="A29" s="53" t="s">
        <v>132</v>
      </c>
      <c r="B29" s="54"/>
      <c r="C29" s="54"/>
      <c r="D29" s="48">
        <v>-1227.5</v>
      </c>
      <c r="E29" s="45"/>
      <c r="F29" s="30"/>
    </row>
    <row r="30" spans="1:6" ht="41.25" customHeight="1" x14ac:dyDescent="0.25">
      <c r="A30" s="53" t="s">
        <v>133</v>
      </c>
      <c r="B30" s="54"/>
      <c r="C30" s="54"/>
      <c r="D30" s="48">
        <v>4</v>
      </c>
      <c r="E30" s="45"/>
      <c r="F30" s="30"/>
    </row>
    <row r="31" spans="1:6" ht="41.25" customHeight="1" x14ac:dyDescent="0.25">
      <c r="A31" s="53" t="s">
        <v>134</v>
      </c>
      <c r="B31" s="54"/>
      <c r="C31" s="54"/>
      <c r="D31" s="48">
        <v>4464.8</v>
      </c>
      <c r="E31" s="45"/>
      <c r="F31" s="30"/>
    </row>
    <row r="32" spans="1:6" ht="24.75" customHeight="1" x14ac:dyDescent="0.25">
      <c r="A32" s="53" t="s">
        <v>135</v>
      </c>
      <c r="B32" s="54"/>
      <c r="C32" s="54"/>
      <c r="D32" s="48">
        <v>403.9</v>
      </c>
      <c r="E32" s="45"/>
      <c r="F32" s="30"/>
    </row>
    <row r="33" spans="1:6" ht="41.25" customHeight="1" x14ac:dyDescent="0.25">
      <c r="A33" s="53" t="s">
        <v>136</v>
      </c>
      <c r="B33" s="54"/>
      <c r="C33" s="54"/>
      <c r="D33" s="48">
        <v>105.5</v>
      </c>
      <c r="E33" s="45"/>
      <c r="F33" s="30"/>
    </row>
    <row r="34" spans="1:6" ht="41.25" customHeight="1" x14ac:dyDescent="0.25">
      <c r="A34" s="53" t="s">
        <v>140</v>
      </c>
      <c r="B34" s="54"/>
      <c r="C34" s="54"/>
      <c r="D34" s="48">
        <v>1900</v>
      </c>
      <c r="E34" s="45"/>
      <c r="F34" s="30"/>
    </row>
    <row r="35" spans="1:6" ht="41.25" customHeight="1" x14ac:dyDescent="0.25">
      <c r="A35" s="53" t="s">
        <v>141</v>
      </c>
      <c r="B35" s="54"/>
      <c r="C35" s="54"/>
      <c r="D35" s="48">
        <v>12855.6</v>
      </c>
      <c r="E35" s="45"/>
      <c r="F35" s="30"/>
    </row>
    <row r="36" spans="1:6" ht="41.25" customHeight="1" x14ac:dyDescent="0.25">
      <c r="A36" s="53" t="s">
        <v>142</v>
      </c>
      <c r="B36" s="54"/>
      <c r="C36" s="54"/>
      <c r="D36" s="48">
        <v>27487</v>
      </c>
      <c r="E36" s="45"/>
      <c r="F36" s="30"/>
    </row>
    <row r="37" spans="1:6" ht="41.25" customHeight="1" x14ac:dyDescent="0.25">
      <c r="A37" s="53" t="s">
        <v>144</v>
      </c>
      <c r="B37" s="54"/>
      <c r="C37" s="54"/>
      <c r="D37" s="48">
        <v>390</v>
      </c>
      <c r="E37" s="45"/>
      <c r="F37" s="30"/>
    </row>
    <row r="38" spans="1:6" ht="63.75" customHeight="1" x14ac:dyDescent="0.25">
      <c r="A38" s="53" t="s">
        <v>147</v>
      </c>
      <c r="B38" s="54"/>
      <c r="C38" s="54"/>
      <c r="D38" s="48">
        <v>60132.800000000003</v>
      </c>
      <c r="E38" s="45"/>
      <c r="F38" s="30"/>
    </row>
    <row r="39" spans="1:6" ht="63" customHeight="1" x14ac:dyDescent="0.25">
      <c r="A39" s="53" t="s">
        <v>148</v>
      </c>
      <c r="B39" s="54"/>
      <c r="C39" s="54"/>
      <c r="D39" s="48">
        <v>11159.7</v>
      </c>
      <c r="E39" s="45"/>
      <c r="F39" s="30"/>
    </row>
    <row r="40" spans="1:6" ht="51.75" customHeight="1" x14ac:dyDescent="0.25">
      <c r="A40" s="53" t="s">
        <v>149</v>
      </c>
      <c r="B40" s="54"/>
      <c r="C40" s="54"/>
      <c r="D40" s="48">
        <v>179</v>
      </c>
      <c r="E40" s="45"/>
      <c r="F40" s="30"/>
    </row>
    <row r="41" spans="1:6" ht="53.25" customHeight="1" x14ac:dyDescent="0.25">
      <c r="A41" s="53" t="s">
        <v>152</v>
      </c>
      <c r="B41" s="54"/>
      <c r="C41" s="54"/>
      <c r="D41" s="48">
        <v>131306.5</v>
      </c>
      <c r="E41" s="45"/>
      <c r="F41" s="30"/>
    </row>
    <row r="42" spans="1:6" ht="41.25" customHeight="1" x14ac:dyDescent="0.25">
      <c r="A42" s="53" t="s">
        <v>153</v>
      </c>
      <c r="B42" s="54"/>
      <c r="C42" s="54"/>
      <c r="D42" s="48">
        <v>382.9</v>
      </c>
      <c r="E42" s="45"/>
      <c r="F42" s="30"/>
    </row>
    <row r="43" spans="1:6" ht="41.25" customHeight="1" x14ac:dyDescent="0.25">
      <c r="A43" s="53" t="s">
        <v>154</v>
      </c>
      <c r="B43" s="54"/>
      <c r="C43" s="54"/>
      <c r="D43" s="48">
        <v>8098</v>
      </c>
      <c r="E43" s="45"/>
      <c r="F43" s="30"/>
    </row>
    <row r="44" spans="1:6" ht="29.25" customHeight="1" x14ac:dyDescent="0.25">
      <c r="A44" s="53" t="s">
        <v>155</v>
      </c>
      <c r="B44" s="54"/>
      <c r="C44" s="54"/>
      <c r="D44" s="48">
        <v>151.5</v>
      </c>
      <c r="E44" s="45"/>
      <c r="F44" s="30"/>
    </row>
    <row r="45" spans="1:6" ht="34.5" customHeight="1" x14ac:dyDescent="0.25">
      <c r="A45" s="53" t="s">
        <v>156</v>
      </c>
      <c r="B45" s="54"/>
      <c r="C45" s="54"/>
      <c r="D45" s="48">
        <v>285</v>
      </c>
      <c r="E45" s="45"/>
      <c r="F45" s="30"/>
    </row>
    <row r="46" spans="1:6" ht="22.5" customHeight="1" x14ac:dyDescent="0.25">
      <c r="A46" s="53" t="s">
        <v>157</v>
      </c>
      <c r="B46" s="54"/>
      <c r="C46" s="54"/>
      <c r="D46" s="48">
        <v>1900</v>
      </c>
      <c r="E46" s="45"/>
      <c r="F46" s="30"/>
    </row>
    <row r="47" spans="1:6" ht="36" customHeight="1" x14ac:dyDescent="0.25">
      <c r="A47" s="53" t="s">
        <v>158</v>
      </c>
      <c r="B47" s="54"/>
      <c r="C47" s="54"/>
      <c r="D47" s="48">
        <v>4053.9</v>
      </c>
      <c r="E47" s="45"/>
      <c r="F47" s="30"/>
    </row>
    <row r="48" spans="1:6" ht="41.25" customHeight="1" x14ac:dyDescent="0.25">
      <c r="A48" s="53" t="s">
        <v>85</v>
      </c>
      <c r="B48" s="54"/>
      <c r="C48" s="54"/>
      <c r="D48" s="48">
        <v>861.3</v>
      </c>
      <c r="E48" s="45"/>
      <c r="F48" s="30"/>
    </row>
    <row r="49" spans="1:6" ht="41.25" customHeight="1" x14ac:dyDescent="0.25">
      <c r="A49" s="53" t="s">
        <v>159</v>
      </c>
      <c r="B49" s="54"/>
      <c r="C49" s="54"/>
      <c r="D49" s="48">
        <v>703.2</v>
      </c>
      <c r="E49" s="45"/>
      <c r="F49" s="30"/>
    </row>
    <row r="50" spans="1:6" ht="41.25" customHeight="1" x14ac:dyDescent="0.25">
      <c r="A50" s="53" t="s">
        <v>160</v>
      </c>
      <c r="B50" s="54"/>
      <c r="C50" s="54"/>
      <c r="D50" s="48">
        <v>76</v>
      </c>
      <c r="E50" s="45"/>
      <c r="F50" s="30"/>
    </row>
    <row r="51" spans="1:6" ht="41.25" customHeight="1" x14ac:dyDescent="0.25">
      <c r="A51" s="53" t="s">
        <v>161</v>
      </c>
      <c r="B51" s="54"/>
      <c r="C51" s="54"/>
      <c r="D51" s="48">
        <v>3465</v>
      </c>
      <c r="E51" s="45"/>
      <c r="F51" s="30"/>
    </row>
    <row r="52" spans="1:6" ht="41.25" customHeight="1" x14ac:dyDescent="0.25">
      <c r="A52" s="53" t="s">
        <v>163</v>
      </c>
      <c r="B52" s="54"/>
      <c r="C52" s="54"/>
      <c r="D52" s="48">
        <v>29242.6</v>
      </c>
      <c r="E52" s="45"/>
      <c r="F52" s="30"/>
    </row>
    <row r="53" spans="1:6" ht="49.5" customHeight="1" x14ac:dyDescent="0.25">
      <c r="A53" s="53" t="s">
        <v>164</v>
      </c>
      <c r="B53" s="54"/>
      <c r="C53" s="54"/>
      <c r="D53" s="48">
        <v>4160</v>
      </c>
      <c r="E53" s="45"/>
      <c r="F53" s="30"/>
    </row>
    <row r="54" spans="1:6" ht="27.75" customHeight="1" x14ac:dyDescent="0.25">
      <c r="A54" s="53" t="s">
        <v>165</v>
      </c>
      <c r="B54" s="54"/>
      <c r="C54" s="54"/>
      <c r="D54" s="48">
        <v>2952.3</v>
      </c>
      <c r="E54" s="45"/>
      <c r="F54" s="30"/>
    </row>
    <row r="55" spans="1:6" ht="28.5" customHeight="1" x14ac:dyDescent="0.25">
      <c r="A55" s="53" t="s">
        <v>166</v>
      </c>
      <c r="B55" s="54"/>
      <c r="C55" s="54"/>
      <c r="D55" s="48">
        <v>1857.8</v>
      </c>
      <c r="E55" s="45"/>
      <c r="F55" s="30"/>
    </row>
    <row r="56" spans="1:6" ht="41.25" customHeight="1" x14ac:dyDescent="0.25">
      <c r="A56" s="53" t="s">
        <v>167</v>
      </c>
      <c r="B56" s="54"/>
      <c r="C56" s="54"/>
      <c r="D56" s="48">
        <v>7676.7</v>
      </c>
      <c r="E56" s="45"/>
      <c r="F56" s="30"/>
    </row>
    <row r="57" spans="1:6" ht="41.25" customHeight="1" x14ac:dyDescent="0.25">
      <c r="A57" s="53" t="s">
        <v>168</v>
      </c>
      <c r="B57" s="54"/>
      <c r="C57" s="54"/>
      <c r="D57" s="48">
        <v>3750.2</v>
      </c>
      <c r="E57" s="45"/>
      <c r="F57" s="30"/>
    </row>
    <row r="58" spans="1:6" ht="41.25" customHeight="1" x14ac:dyDescent="0.25">
      <c r="A58" s="53" t="s">
        <v>169</v>
      </c>
      <c r="B58" s="54"/>
      <c r="C58" s="54"/>
      <c r="D58" s="48">
        <v>4020.3</v>
      </c>
      <c r="E58" s="45"/>
      <c r="F58" s="30"/>
    </row>
    <row r="59" spans="1:6" ht="24.75" customHeight="1" x14ac:dyDescent="0.25">
      <c r="A59" s="53" t="s">
        <v>170</v>
      </c>
      <c r="B59" s="54"/>
      <c r="C59" s="54"/>
      <c r="D59" s="48">
        <v>9930.7000000000007</v>
      </c>
      <c r="E59" s="45"/>
      <c r="F59" s="30"/>
    </row>
    <row r="60" spans="1:6" ht="22.5" customHeight="1" x14ac:dyDescent="0.25">
      <c r="A60" s="53" t="s">
        <v>171</v>
      </c>
      <c r="B60" s="54"/>
      <c r="C60" s="54"/>
      <c r="D60" s="48">
        <v>5565.9</v>
      </c>
      <c r="E60" s="45"/>
      <c r="F60" s="30"/>
    </row>
    <row r="61" spans="1:6" ht="33.75" customHeight="1" x14ac:dyDescent="0.25">
      <c r="A61" s="53" t="s">
        <v>172</v>
      </c>
      <c r="B61" s="54"/>
      <c r="C61" s="54"/>
      <c r="D61" s="48">
        <v>10734</v>
      </c>
      <c r="E61" s="45"/>
      <c r="F61" s="30"/>
    </row>
    <row r="62" spans="1:6" ht="51.75" customHeight="1" x14ac:dyDescent="0.25">
      <c r="A62" s="53" t="s">
        <v>173</v>
      </c>
      <c r="B62" s="54"/>
      <c r="C62" s="54"/>
      <c r="D62" s="48">
        <v>1828.3</v>
      </c>
      <c r="E62" s="45"/>
      <c r="F62" s="30"/>
    </row>
    <row r="63" spans="1:6" ht="33.75" customHeight="1" x14ac:dyDescent="0.25">
      <c r="A63" s="53" t="s">
        <v>174</v>
      </c>
      <c r="B63" s="54"/>
      <c r="C63" s="54"/>
      <c r="D63" s="48">
        <v>1122.0999999999999</v>
      </c>
      <c r="E63" s="45"/>
      <c r="F63" s="30"/>
    </row>
    <row r="64" spans="1:6" ht="36.75" customHeight="1" x14ac:dyDescent="0.25">
      <c r="A64" s="53" t="s">
        <v>175</v>
      </c>
      <c r="B64" s="54"/>
      <c r="C64" s="54"/>
      <c r="D64" s="48">
        <v>2612.3000000000002</v>
      </c>
      <c r="E64" s="45"/>
      <c r="F64" s="30"/>
    </row>
    <row r="65" spans="1:6" ht="33.75" customHeight="1" x14ac:dyDescent="0.25">
      <c r="A65" s="53" t="s">
        <v>176</v>
      </c>
      <c r="B65" s="54"/>
      <c r="C65" s="54"/>
      <c r="D65" s="48">
        <v>27.4</v>
      </c>
      <c r="E65" s="45"/>
      <c r="F65" s="30"/>
    </row>
    <row r="66" spans="1:6" ht="31.5" customHeight="1" x14ac:dyDescent="0.25">
      <c r="A66" s="53" t="s">
        <v>177</v>
      </c>
      <c r="B66" s="54"/>
      <c r="C66" s="54"/>
      <c r="D66" s="48">
        <v>1796.4</v>
      </c>
      <c r="E66" s="45"/>
      <c r="F66" s="30"/>
    </row>
    <row r="67" spans="1:6" ht="28.5" customHeight="1" x14ac:dyDescent="0.25">
      <c r="A67" s="53" t="s">
        <v>178</v>
      </c>
      <c r="B67" s="54"/>
      <c r="C67" s="54"/>
      <c r="D67" s="48">
        <v>137</v>
      </c>
      <c r="E67" s="45"/>
      <c r="F67" s="30"/>
    </row>
    <row r="68" spans="1:6" ht="41.25" customHeight="1" x14ac:dyDescent="0.25">
      <c r="A68" s="53" t="s">
        <v>192</v>
      </c>
      <c r="B68" s="54"/>
      <c r="C68" s="54"/>
      <c r="D68" s="48">
        <v>1688.4</v>
      </c>
      <c r="E68" s="45"/>
      <c r="F68" s="30"/>
    </row>
    <row r="69" spans="1:6" ht="60" customHeight="1" x14ac:dyDescent="0.25">
      <c r="A69" s="53" t="s">
        <v>185</v>
      </c>
      <c r="B69" s="54"/>
      <c r="C69" s="54"/>
      <c r="D69" s="48">
        <v>3591.2</v>
      </c>
      <c r="E69" s="45"/>
      <c r="F69" s="30"/>
    </row>
    <row r="70" spans="1:6" ht="81" customHeight="1" x14ac:dyDescent="0.25">
      <c r="A70" s="53" t="s">
        <v>186</v>
      </c>
      <c r="B70" s="54"/>
      <c r="C70" s="54"/>
      <c r="D70" s="48">
        <v>19864.2</v>
      </c>
      <c r="E70" s="45"/>
      <c r="F70" s="30"/>
    </row>
    <row r="71" spans="1:6" ht="87.75" customHeight="1" x14ac:dyDescent="0.25">
      <c r="A71" s="53" t="s">
        <v>187</v>
      </c>
      <c r="B71" s="54"/>
      <c r="C71" s="54"/>
      <c r="D71" s="48">
        <v>17262.8</v>
      </c>
      <c r="E71" s="45"/>
      <c r="F71" s="30"/>
    </row>
    <row r="72" spans="1:6" ht="106.5" customHeight="1" x14ac:dyDescent="0.25">
      <c r="A72" s="53" t="s">
        <v>179</v>
      </c>
      <c r="B72" s="54"/>
      <c r="C72" s="54"/>
      <c r="D72" s="48">
        <v>303.7</v>
      </c>
      <c r="E72" s="45"/>
      <c r="F72" s="30"/>
    </row>
    <row r="73" spans="1:6" ht="41.25" customHeight="1" x14ac:dyDescent="0.25">
      <c r="A73" s="53" t="s">
        <v>180</v>
      </c>
      <c r="B73" s="54"/>
      <c r="C73" s="54"/>
      <c r="D73" s="48">
        <v>-204.9</v>
      </c>
      <c r="E73" s="45"/>
      <c r="F73" s="30"/>
    </row>
    <row r="74" spans="1:6" ht="67.5" customHeight="1" x14ac:dyDescent="0.25">
      <c r="A74" s="53" t="s">
        <v>181</v>
      </c>
      <c r="B74" s="54"/>
      <c r="C74" s="54"/>
      <c r="D74" s="48">
        <v>29732</v>
      </c>
      <c r="E74" s="45"/>
      <c r="F74" s="30"/>
    </row>
    <row r="75" spans="1:6" ht="77.25" customHeight="1" x14ac:dyDescent="0.25">
      <c r="A75" s="53" t="s">
        <v>182</v>
      </c>
      <c r="B75" s="54"/>
      <c r="C75" s="54"/>
      <c r="D75" s="48">
        <v>3469.5</v>
      </c>
      <c r="E75" s="45"/>
      <c r="F75" s="30"/>
    </row>
    <row r="76" spans="1:6" ht="41.25" customHeight="1" x14ac:dyDescent="0.25">
      <c r="A76" s="53" t="s">
        <v>183</v>
      </c>
      <c r="B76" s="54"/>
      <c r="C76" s="54"/>
      <c r="D76" s="48">
        <v>7065</v>
      </c>
      <c r="E76" s="45"/>
      <c r="F76" s="30"/>
    </row>
    <row r="77" spans="1:6" ht="41.25" customHeight="1" x14ac:dyDescent="0.25">
      <c r="A77" s="53" t="s">
        <v>184</v>
      </c>
      <c r="B77" s="54"/>
      <c r="C77" s="54"/>
      <c r="D77" s="48">
        <v>1199.7</v>
      </c>
      <c r="E77" s="45"/>
      <c r="F77" s="30"/>
    </row>
    <row r="78" spans="1:6" ht="63.75" customHeight="1" x14ac:dyDescent="0.25">
      <c r="A78" s="53" t="s">
        <v>188</v>
      </c>
      <c r="B78" s="54"/>
      <c r="C78" s="54"/>
      <c r="D78" s="48">
        <v>46850</v>
      </c>
      <c r="E78" s="45"/>
      <c r="F78" s="30"/>
    </row>
    <row r="79" spans="1:6" ht="30.75" customHeight="1" x14ac:dyDescent="0.25">
      <c r="A79" s="53" t="s">
        <v>193</v>
      </c>
      <c r="B79" s="54"/>
      <c r="C79" s="54"/>
      <c r="D79" s="48">
        <v>417.4</v>
      </c>
      <c r="E79" s="45"/>
      <c r="F79" s="30"/>
    </row>
    <row r="80" spans="1:6" ht="39" customHeight="1" x14ac:dyDescent="0.25">
      <c r="A80" s="53" t="s">
        <v>194</v>
      </c>
      <c r="B80" s="54"/>
      <c r="C80" s="54"/>
      <c r="D80" s="48">
        <v>174219.5</v>
      </c>
      <c r="E80" s="45"/>
      <c r="F80" s="30"/>
    </row>
    <row r="81" spans="1:6" ht="25.5" customHeight="1" x14ac:dyDescent="0.25">
      <c r="A81" s="53" t="s">
        <v>195</v>
      </c>
      <c r="B81" s="54"/>
      <c r="C81" s="54"/>
      <c r="D81" s="48">
        <v>15377.8</v>
      </c>
      <c r="E81" s="45"/>
      <c r="F81" s="30"/>
    </row>
    <row r="82" spans="1:6" ht="41.25" customHeight="1" x14ac:dyDescent="0.25">
      <c r="A82" s="53" t="s">
        <v>189</v>
      </c>
      <c r="B82" s="54"/>
      <c r="C82" s="54"/>
      <c r="D82" s="48">
        <v>863853.7</v>
      </c>
      <c r="E82" s="45"/>
      <c r="F82" s="30"/>
    </row>
    <row r="83" spans="1:6" ht="41.25" customHeight="1" x14ac:dyDescent="0.25">
      <c r="A83" s="53" t="s">
        <v>190</v>
      </c>
      <c r="B83" s="54"/>
      <c r="C83" s="54"/>
      <c r="D83" s="48">
        <v>3.1</v>
      </c>
      <c r="E83" s="45"/>
      <c r="F83" s="30"/>
    </row>
    <row r="84" spans="1:6" ht="41.25" customHeight="1" x14ac:dyDescent="0.25">
      <c r="A84" s="53" t="s">
        <v>191</v>
      </c>
      <c r="B84" s="54"/>
      <c r="C84" s="54"/>
      <c r="D84" s="48">
        <v>18.600000000000001</v>
      </c>
      <c r="E84" s="45"/>
      <c r="F84" s="30"/>
    </row>
    <row r="85" spans="1:6" ht="41.25" customHeight="1" x14ac:dyDescent="0.25">
      <c r="A85" s="53" t="s">
        <v>154</v>
      </c>
      <c r="B85" s="54"/>
      <c r="C85" s="54"/>
      <c r="D85" s="48">
        <v>1.5</v>
      </c>
      <c r="E85" s="45"/>
      <c r="F85" s="30"/>
    </row>
    <row r="86" spans="1:6" ht="41.25" customHeight="1" x14ac:dyDescent="0.25">
      <c r="A86" s="53" t="s">
        <v>154</v>
      </c>
      <c r="B86" s="54"/>
      <c r="C86" s="54"/>
      <c r="D86" s="48">
        <v>332.5</v>
      </c>
      <c r="E86" s="45"/>
      <c r="F86" s="30"/>
    </row>
    <row r="87" spans="1:6" ht="31.5" customHeight="1" x14ac:dyDescent="0.25">
      <c r="A87" s="53" t="s">
        <v>196</v>
      </c>
      <c r="B87" s="54"/>
      <c r="C87" s="54"/>
      <c r="D87" s="48">
        <v>700.9</v>
      </c>
      <c r="E87" s="45"/>
      <c r="F87" s="30"/>
    </row>
    <row r="88" spans="1:6" ht="33.75" customHeight="1" x14ac:dyDescent="0.25">
      <c r="A88" s="53" t="s">
        <v>197</v>
      </c>
      <c r="B88" s="54"/>
      <c r="C88" s="54"/>
      <c r="D88" s="48">
        <v>-1068.7</v>
      </c>
      <c r="E88" s="45"/>
      <c r="F88" s="30"/>
    </row>
    <row r="89" spans="1:6" x14ac:dyDescent="0.25">
      <c r="A89" s="74" t="s">
        <v>12</v>
      </c>
      <c r="B89" s="75"/>
      <c r="C89" s="76"/>
      <c r="D89" s="47">
        <v>9018662.8000000007</v>
      </c>
      <c r="E89" s="45"/>
      <c r="F89" s="30" t="s">
        <v>35</v>
      </c>
    </row>
    <row r="90" spans="1:6" x14ac:dyDescent="0.25">
      <c r="A90" s="74" t="s">
        <v>13</v>
      </c>
      <c r="B90" s="75"/>
      <c r="C90" s="76"/>
      <c r="D90" s="47">
        <f>B135+'Муниципальные районы'!P56</f>
        <v>8710571.7504700013</v>
      </c>
      <c r="E90" s="45"/>
    </row>
    <row r="91" spans="1:6" x14ac:dyDescent="0.25">
      <c r="A91" s="66" t="s">
        <v>200</v>
      </c>
      <c r="B91" s="67"/>
      <c r="C91" s="68"/>
      <c r="D91" s="9">
        <f>D95-D94</f>
        <v>7834535.4000000004</v>
      </c>
      <c r="E91" s="23"/>
      <c r="F91" s="83"/>
    </row>
    <row r="92" spans="1:6" x14ac:dyDescent="0.25">
      <c r="A92" s="77" t="s">
        <v>14</v>
      </c>
      <c r="B92" s="78"/>
      <c r="C92" s="79"/>
      <c r="D92" s="9"/>
      <c r="E92" s="23"/>
    </row>
    <row r="93" spans="1:6" x14ac:dyDescent="0.25">
      <c r="A93" s="77" t="s">
        <v>15</v>
      </c>
      <c r="B93" s="78"/>
      <c r="C93" s="79"/>
      <c r="D93" s="84">
        <v>7815.8</v>
      </c>
      <c r="E93" s="23"/>
      <c r="F93" s="83"/>
    </row>
    <row r="94" spans="1:6" s="51" customFormat="1" ht="93.75" customHeight="1" x14ac:dyDescent="0.25">
      <c r="A94" s="57" t="s">
        <v>198</v>
      </c>
      <c r="B94" s="58"/>
      <c r="C94" s="59"/>
      <c r="D94" s="49">
        <v>127763.3</v>
      </c>
      <c r="E94" s="50"/>
      <c r="F94" s="85"/>
    </row>
    <row r="95" spans="1:6" s="51" customFormat="1" ht="20.25" customHeight="1" x14ac:dyDescent="0.25">
      <c r="A95" s="60" t="s">
        <v>199</v>
      </c>
      <c r="B95" s="61"/>
      <c r="C95" s="62"/>
      <c r="D95" s="52">
        <v>7962298.7000000002</v>
      </c>
      <c r="E95" s="50"/>
    </row>
    <row r="96" spans="1:6" x14ac:dyDescent="0.25">
      <c r="A96" s="24"/>
      <c r="B96" s="24"/>
      <c r="C96" s="24"/>
      <c r="D96" s="23"/>
      <c r="E96" s="23"/>
    </row>
    <row r="97" spans="1:5" x14ac:dyDescent="0.25">
      <c r="A97" s="24"/>
      <c r="B97" s="25"/>
      <c r="C97" s="25"/>
      <c r="D97" s="23"/>
      <c r="E97" s="23"/>
    </row>
    <row r="98" spans="1:5" x14ac:dyDescent="0.25">
      <c r="A98" s="26" t="s">
        <v>16</v>
      </c>
      <c r="B98" s="11"/>
      <c r="C98" s="11"/>
      <c r="D98" s="12"/>
      <c r="E98" s="12"/>
    </row>
    <row r="99" spans="1:5" ht="15" customHeight="1" x14ac:dyDescent="0.25">
      <c r="A99" s="69" t="s">
        <v>17</v>
      </c>
      <c r="B99" s="71" t="s">
        <v>2</v>
      </c>
      <c r="C99" s="80" t="s">
        <v>3</v>
      </c>
      <c r="D99" s="81"/>
      <c r="E99" s="82"/>
    </row>
    <row r="100" spans="1:5" ht="90" customHeight="1" x14ac:dyDescent="0.25">
      <c r="A100" s="70"/>
      <c r="B100" s="72"/>
      <c r="C100" s="46" t="s">
        <v>4</v>
      </c>
      <c r="D100" s="46" t="s">
        <v>5</v>
      </c>
      <c r="E100" s="27" t="s">
        <v>33</v>
      </c>
    </row>
    <row r="101" spans="1:5" x14ac:dyDescent="0.25">
      <c r="A101" s="13" t="s">
        <v>89</v>
      </c>
      <c r="B101" s="38">
        <v>26701.191350000001</v>
      </c>
      <c r="C101" s="38">
        <v>16232.28234</v>
      </c>
      <c r="D101" s="38">
        <v>5985.1652899999999</v>
      </c>
      <c r="E101" s="38"/>
    </row>
    <row r="102" spans="1:5" x14ac:dyDescent="0.25">
      <c r="A102" s="13" t="s">
        <v>90</v>
      </c>
      <c r="B102" s="38">
        <v>3990.0068000000001</v>
      </c>
      <c r="C102" s="38">
        <v>3114.2283000000002</v>
      </c>
      <c r="D102" s="38"/>
      <c r="E102" s="38"/>
    </row>
    <row r="103" spans="1:5" x14ac:dyDescent="0.25">
      <c r="A103" s="13" t="s">
        <v>91</v>
      </c>
      <c r="B103" s="38">
        <v>13505.2178</v>
      </c>
      <c r="C103" s="38">
        <v>7447.8064800000002</v>
      </c>
      <c r="D103" s="38">
        <v>2106.3283200000001</v>
      </c>
      <c r="E103" s="38"/>
    </row>
    <row r="104" spans="1:5" x14ac:dyDescent="0.25">
      <c r="A104" s="13" t="s">
        <v>92</v>
      </c>
      <c r="B104" s="38">
        <v>129536.16489</v>
      </c>
      <c r="C104" s="38">
        <v>19537.475549999999</v>
      </c>
      <c r="D104" s="38">
        <v>7732.1371099999997</v>
      </c>
      <c r="E104" s="38">
        <v>498.209</v>
      </c>
    </row>
    <row r="105" spans="1:5" ht="30" x14ac:dyDescent="0.25">
      <c r="A105" s="13" t="s">
        <v>93</v>
      </c>
      <c r="B105" s="38">
        <v>60551.319969999997</v>
      </c>
      <c r="C105" s="38">
        <v>5805.7226600000004</v>
      </c>
      <c r="D105" s="38">
        <v>1581.39489</v>
      </c>
      <c r="E105" s="38">
        <v>71.765010000000004</v>
      </c>
    </row>
    <row r="106" spans="1:5" x14ac:dyDescent="0.25">
      <c r="A106" s="13" t="s">
        <v>94</v>
      </c>
      <c r="B106" s="38">
        <v>21041.239280000002</v>
      </c>
      <c r="C106" s="38">
        <v>7514.4777899999999</v>
      </c>
      <c r="D106" s="38">
        <v>1224.5207700000001</v>
      </c>
      <c r="E106" s="38"/>
    </row>
    <row r="107" spans="1:5" x14ac:dyDescent="0.25">
      <c r="A107" s="13" t="s">
        <v>95</v>
      </c>
      <c r="B107" s="38">
        <v>2586.2927399999999</v>
      </c>
      <c r="C107" s="38">
        <v>1503.57961</v>
      </c>
      <c r="D107" s="38">
        <v>675.72936000000004</v>
      </c>
      <c r="E107" s="38"/>
    </row>
    <row r="108" spans="1:5" ht="30" x14ac:dyDescent="0.25">
      <c r="A108" s="13" t="s">
        <v>96</v>
      </c>
      <c r="B108" s="38">
        <v>1838435.3844699999</v>
      </c>
      <c r="C108" s="38">
        <v>9113.05602</v>
      </c>
      <c r="D108" s="38">
        <v>2097.9698199999998</v>
      </c>
      <c r="E108" s="38"/>
    </row>
    <row r="109" spans="1:5" x14ac:dyDescent="0.25">
      <c r="A109" s="13" t="s">
        <v>97</v>
      </c>
      <c r="B109" s="38">
        <v>78741.129430000001</v>
      </c>
      <c r="C109" s="38">
        <v>11277.699430000001</v>
      </c>
      <c r="D109" s="38">
        <v>2987.3285000000001</v>
      </c>
      <c r="E109" s="38"/>
    </row>
    <row r="110" spans="1:5" x14ac:dyDescent="0.25">
      <c r="A110" s="13" t="s">
        <v>98</v>
      </c>
      <c r="B110" s="38">
        <v>391853.58691999997</v>
      </c>
      <c r="C110" s="38">
        <v>12022.184289999999</v>
      </c>
      <c r="D110" s="38">
        <v>3189.9528300000002</v>
      </c>
      <c r="E110" s="38">
        <v>15853.53645</v>
      </c>
    </row>
    <row r="111" spans="1:5" x14ac:dyDescent="0.25">
      <c r="A111" s="13" t="s">
        <v>99</v>
      </c>
      <c r="B111" s="38">
        <v>406219.75397999998</v>
      </c>
      <c r="C111" s="38">
        <v>7480.9804400000003</v>
      </c>
      <c r="D111" s="38">
        <v>2009.97046</v>
      </c>
      <c r="E111" s="38">
        <v>2459.0789799999998</v>
      </c>
    </row>
    <row r="112" spans="1:5" x14ac:dyDescent="0.25">
      <c r="A112" s="13" t="s">
        <v>100</v>
      </c>
      <c r="B112" s="38">
        <v>889106.78957999998</v>
      </c>
      <c r="C112" s="38">
        <v>24369.858810000002</v>
      </c>
      <c r="D112" s="38">
        <v>7387.9009299999998</v>
      </c>
      <c r="E112" s="38">
        <v>293288.76188000001</v>
      </c>
    </row>
    <row r="113" spans="1:5" ht="30" x14ac:dyDescent="0.25">
      <c r="A113" s="13" t="s">
        <v>101</v>
      </c>
      <c r="B113" s="38">
        <v>751980.50609000004</v>
      </c>
      <c r="C113" s="38">
        <v>18936.718239999998</v>
      </c>
      <c r="D113" s="38">
        <v>6204.7888300000004</v>
      </c>
      <c r="E113" s="38">
        <v>464484.19472000003</v>
      </c>
    </row>
    <row r="114" spans="1:5" x14ac:dyDescent="0.25">
      <c r="A114" s="13" t="s">
        <v>102</v>
      </c>
      <c r="B114" s="38">
        <v>97174.304300000003</v>
      </c>
      <c r="C114" s="38">
        <v>2427.87574</v>
      </c>
      <c r="D114" s="38">
        <v>699.34956</v>
      </c>
      <c r="E114" s="38"/>
    </row>
    <row r="115" spans="1:5" x14ac:dyDescent="0.25">
      <c r="A115" s="13" t="s">
        <v>103</v>
      </c>
      <c r="B115" s="38">
        <v>167529.54598</v>
      </c>
      <c r="C115" s="38">
        <v>56657.709519999997</v>
      </c>
      <c r="D115" s="38">
        <v>18595.548129999999</v>
      </c>
      <c r="E115" s="38"/>
    </row>
    <row r="116" spans="1:5" x14ac:dyDescent="0.25">
      <c r="A116" s="13" t="s">
        <v>104</v>
      </c>
      <c r="B116" s="38">
        <v>151548.64173</v>
      </c>
      <c r="C116" s="38">
        <v>17075.207450000002</v>
      </c>
      <c r="D116" s="38">
        <v>5798.4773999999998</v>
      </c>
      <c r="E116" s="38"/>
    </row>
    <row r="117" spans="1:5" ht="30" x14ac:dyDescent="0.25">
      <c r="A117" s="13" t="s">
        <v>105</v>
      </c>
      <c r="B117" s="38">
        <v>28711.035349999998</v>
      </c>
      <c r="C117" s="38">
        <v>5108.2225099999996</v>
      </c>
      <c r="D117" s="38">
        <v>1349.4981399999999</v>
      </c>
      <c r="E117" s="38"/>
    </row>
    <row r="118" spans="1:5" x14ac:dyDescent="0.25">
      <c r="A118" s="13" t="s">
        <v>106</v>
      </c>
      <c r="B118" s="38">
        <v>43466.534829999997</v>
      </c>
      <c r="C118" s="38">
        <v>18429.814729999998</v>
      </c>
      <c r="D118" s="38">
        <v>6641.5533400000004</v>
      </c>
      <c r="E118" s="38">
        <v>11684.207490000001</v>
      </c>
    </row>
    <row r="119" spans="1:5" x14ac:dyDescent="0.25">
      <c r="A119" s="13" t="s">
        <v>107</v>
      </c>
      <c r="B119" s="38">
        <v>870022.22635999997</v>
      </c>
      <c r="C119" s="38">
        <v>9697.732</v>
      </c>
      <c r="D119" s="38">
        <v>2273.4267599999998</v>
      </c>
      <c r="E119" s="38"/>
    </row>
    <row r="120" spans="1:5" ht="30" x14ac:dyDescent="0.25">
      <c r="A120" s="13" t="s">
        <v>108</v>
      </c>
      <c r="B120" s="38">
        <v>36222.281819999997</v>
      </c>
      <c r="C120" s="38">
        <v>22765.518889999999</v>
      </c>
      <c r="D120" s="38">
        <v>5191.7816899999998</v>
      </c>
      <c r="E120" s="38"/>
    </row>
    <row r="121" spans="1:5" x14ac:dyDescent="0.25">
      <c r="A121" s="13" t="s">
        <v>109</v>
      </c>
      <c r="B121" s="38">
        <v>5327.1316500000003</v>
      </c>
      <c r="C121" s="38">
        <v>3487.3676099999998</v>
      </c>
      <c r="D121" s="38">
        <v>850.45998999999995</v>
      </c>
      <c r="E121" s="38">
        <v>386.5</v>
      </c>
    </row>
    <row r="122" spans="1:5" x14ac:dyDescent="0.25">
      <c r="A122" s="13" t="s">
        <v>110</v>
      </c>
      <c r="B122" s="38">
        <v>3442.08788</v>
      </c>
      <c r="C122" s="38">
        <v>2280.3977799999998</v>
      </c>
      <c r="D122" s="38">
        <v>698.55382999999995</v>
      </c>
      <c r="E122" s="38"/>
    </row>
    <row r="123" spans="1:5" x14ac:dyDescent="0.25">
      <c r="A123" s="13" t="s">
        <v>111</v>
      </c>
      <c r="B123" s="38">
        <v>3921.6539200000002</v>
      </c>
      <c r="C123" s="38">
        <v>2970.24226</v>
      </c>
      <c r="D123" s="38">
        <v>794.47060999999997</v>
      </c>
      <c r="E123" s="38"/>
    </row>
    <row r="124" spans="1:5" x14ac:dyDescent="0.25">
      <c r="A124" s="13" t="s">
        <v>112</v>
      </c>
      <c r="B124" s="38">
        <v>5670.5796600000003</v>
      </c>
      <c r="C124" s="38">
        <v>4312.6611700000003</v>
      </c>
      <c r="D124" s="38">
        <v>961.82388000000003</v>
      </c>
      <c r="E124" s="38"/>
    </row>
    <row r="125" spans="1:5" x14ac:dyDescent="0.25">
      <c r="A125" s="13" t="s">
        <v>113</v>
      </c>
      <c r="B125" s="38">
        <v>35714.228309999999</v>
      </c>
      <c r="C125" s="38">
        <v>8224.63429</v>
      </c>
      <c r="D125" s="38">
        <v>2068.7711300000001</v>
      </c>
      <c r="E125" s="38"/>
    </row>
    <row r="126" spans="1:5" ht="30" x14ac:dyDescent="0.25">
      <c r="A126" s="13" t="s">
        <v>114</v>
      </c>
      <c r="B126" s="38">
        <v>789.65718000000004</v>
      </c>
      <c r="C126" s="38">
        <v>631.80372</v>
      </c>
      <c r="D126" s="38">
        <v>157.85346000000001</v>
      </c>
      <c r="E126" s="38"/>
    </row>
    <row r="127" spans="1:5" x14ac:dyDescent="0.25">
      <c r="A127" s="13" t="s">
        <v>115</v>
      </c>
      <c r="B127" s="38">
        <v>144555.88256999999</v>
      </c>
      <c r="C127" s="38">
        <v>2249.0801799999999</v>
      </c>
      <c r="D127" s="38">
        <v>597.76775999999995</v>
      </c>
      <c r="E127" s="38">
        <v>137.994</v>
      </c>
    </row>
    <row r="128" spans="1:5" x14ac:dyDescent="0.25">
      <c r="A128" s="13" t="s">
        <v>116</v>
      </c>
      <c r="B128" s="38">
        <v>68242.368140000006</v>
      </c>
      <c r="C128" s="38">
        <v>13809.245070000001</v>
      </c>
      <c r="D128" s="38">
        <v>4008.3303099999998</v>
      </c>
      <c r="E128" s="38"/>
    </row>
    <row r="129" spans="1:5" x14ac:dyDescent="0.25">
      <c r="A129" s="13" t="s">
        <v>117</v>
      </c>
      <c r="B129" s="38">
        <v>140151.44003999999</v>
      </c>
      <c r="C129" s="38">
        <v>2276.63715</v>
      </c>
      <c r="D129" s="38">
        <v>726.14459999999997</v>
      </c>
      <c r="E129" s="38"/>
    </row>
    <row r="130" spans="1:5" x14ac:dyDescent="0.25">
      <c r="A130" s="13" t="s">
        <v>118</v>
      </c>
      <c r="B130" s="38">
        <v>1034.8713600000001</v>
      </c>
      <c r="C130" s="38">
        <v>792.51401999999996</v>
      </c>
      <c r="D130" s="38">
        <v>123.57948</v>
      </c>
      <c r="E130" s="38"/>
    </row>
    <row r="131" spans="1:5" ht="30" x14ac:dyDescent="0.25">
      <c r="A131" s="13" t="s">
        <v>119</v>
      </c>
      <c r="B131" s="38">
        <v>8555.1023499999992</v>
      </c>
      <c r="C131" s="38">
        <v>6132.2619599999998</v>
      </c>
      <c r="D131" s="38">
        <v>1244.8170399999999</v>
      </c>
      <c r="E131" s="38">
        <v>228.91192000000001</v>
      </c>
    </row>
    <row r="132" spans="1:5" ht="30" x14ac:dyDescent="0.25">
      <c r="A132" s="13" t="s">
        <v>120</v>
      </c>
      <c r="B132" s="38">
        <v>70535.169519999996</v>
      </c>
      <c r="C132" s="38">
        <v>3412.2234400000002</v>
      </c>
      <c r="D132" s="38">
        <v>795.12672999999995</v>
      </c>
      <c r="E132" s="38"/>
    </row>
    <row r="133" spans="1:5" ht="30" x14ac:dyDescent="0.25">
      <c r="A133" s="13" t="s">
        <v>121</v>
      </c>
      <c r="B133" s="38">
        <v>65168.173499999997</v>
      </c>
      <c r="C133" s="38">
        <v>6341.6689500000002</v>
      </c>
      <c r="D133" s="38">
        <v>1244.0472500000001</v>
      </c>
      <c r="E133" s="38"/>
    </row>
    <row r="134" spans="1:5" x14ac:dyDescent="0.25">
      <c r="A134" s="13" t="s">
        <v>122</v>
      </c>
      <c r="B134" s="38">
        <v>500.22975000000002</v>
      </c>
      <c r="C134" s="38">
        <v>362.49597</v>
      </c>
      <c r="D134" s="38">
        <v>109.47378</v>
      </c>
      <c r="E134" s="38"/>
    </row>
    <row r="135" spans="1:5" x14ac:dyDescent="0.25">
      <c r="A135" s="28" t="s">
        <v>2</v>
      </c>
      <c r="B135" s="39">
        <v>6562531.7295000004</v>
      </c>
      <c r="C135" s="39">
        <v>333801.38436999999</v>
      </c>
      <c r="D135" s="39">
        <v>98114.041979999995</v>
      </c>
      <c r="E135" s="39">
        <v>789093.15945000004</v>
      </c>
    </row>
  </sheetData>
  <mergeCells count="96">
    <mergeCell ref="A9:C9"/>
    <mergeCell ref="A1:D1"/>
    <mergeCell ref="A2:D2"/>
    <mergeCell ref="A5:C5"/>
    <mergeCell ref="A91:C91"/>
    <mergeCell ref="A99:A100"/>
    <mergeCell ref="B99:B100"/>
    <mergeCell ref="A10:C10"/>
    <mergeCell ref="A11:C11"/>
    <mergeCell ref="A12:C12"/>
    <mergeCell ref="A89:C89"/>
    <mergeCell ref="A90:C90"/>
    <mergeCell ref="A92:C92"/>
    <mergeCell ref="A93:C93"/>
    <mergeCell ref="C99:E99"/>
    <mergeCell ref="A56:C56"/>
    <mergeCell ref="A57:C57"/>
    <mergeCell ref="A84:C84"/>
    <mergeCell ref="A83:C83"/>
    <mergeCell ref="A58:C58"/>
    <mergeCell ref="A59:C59"/>
    <mergeCell ref="A60:C60"/>
    <mergeCell ref="A61:C61"/>
    <mergeCell ref="A62:C62"/>
    <mergeCell ref="A64:C64"/>
    <mergeCell ref="A49:C49"/>
    <mergeCell ref="A50:C50"/>
    <mergeCell ref="A51:C51"/>
    <mergeCell ref="A52:C52"/>
    <mergeCell ref="A53:C53"/>
    <mergeCell ref="A54:C54"/>
    <mergeCell ref="A55:C55"/>
    <mergeCell ref="A14:C14"/>
    <mergeCell ref="A15:C15"/>
    <mergeCell ref="A16:C16"/>
    <mergeCell ref="A17:C17"/>
    <mergeCell ref="A63:C63"/>
    <mergeCell ref="A23:C23"/>
    <mergeCell ref="A24:C24"/>
    <mergeCell ref="A25:C25"/>
    <mergeCell ref="A26:C26"/>
    <mergeCell ref="A18:C18"/>
    <mergeCell ref="A19:C19"/>
    <mergeCell ref="A20:C20"/>
    <mergeCell ref="A21:C21"/>
    <mergeCell ref="A22:C22"/>
    <mergeCell ref="A27:C27"/>
    <mergeCell ref="A28:C28"/>
    <mergeCell ref="A29:C29"/>
    <mergeCell ref="A30:C30"/>
    <mergeCell ref="A31:C31"/>
    <mergeCell ref="A32:C32"/>
    <mergeCell ref="A33:C33"/>
    <mergeCell ref="A34:C34"/>
    <mergeCell ref="A35:C35"/>
    <mergeCell ref="A36:C36"/>
    <mergeCell ref="A44:C44"/>
    <mergeCell ref="A45:C45"/>
    <mergeCell ref="A46:C46"/>
    <mergeCell ref="A37:C37"/>
    <mergeCell ref="A38:C38"/>
    <mergeCell ref="A39:C39"/>
    <mergeCell ref="A40:C40"/>
    <mergeCell ref="A41:C41"/>
    <mergeCell ref="A94:C94"/>
    <mergeCell ref="A95:C95"/>
    <mergeCell ref="A88:C88"/>
    <mergeCell ref="A47:C47"/>
    <mergeCell ref="A48:C48"/>
    <mergeCell ref="A65:C65"/>
    <mergeCell ref="A75:C75"/>
    <mergeCell ref="A87:C87"/>
    <mergeCell ref="A76:C76"/>
    <mergeCell ref="A77:C77"/>
    <mergeCell ref="A78:C78"/>
    <mergeCell ref="A79:C79"/>
    <mergeCell ref="A80:C80"/>
    <mergeCell ref="A81:C81"/>
    <mergeCell ref="A82:C82"/>
    <mergeCell ref="A70:C70"/>
    <mergeCell ref="A74:C74"/>
    <mergeCell ref="A85:C85"/>
    <mergeCell ref="A86:C86"/>
    <mergeCell ref="A6:C6"/>
    <mergeCell ref="A7:C7"/>
    <mergeCell ref="A8:C8"/>
    <mergeCell ref="A13:C13"/>
    <mergeCell ref="A66:C66"/>
    <mergeCell ref="A67:C67"/>
    <mergeCell ref="A68:C68"/>
    <mergeCell ref="A69:C69"/>
    <mergeCell ref="A71:C71"/>
    <mergeCell ref="A72:C72"/>
    <mergeCell ref="A73:C73"/>
    <mergeCell ref="A42:C42"/>
    <mergeCell ref="A43:C43"/>
  </mergeCells>
  <pageMargins left="0.63" right="0.24" top="0.36" bottom="0.33" header="0.19" footer="0.17"/>
  <pageSetup paperSize="9" scale="61"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view="pageBreakPreview" zoomScaleNormal="100" zoomScaleSheetLayoutView="100" workbookViewId="0">
      <selection activeCell="O58" sqref="O58"/>
    </sheetView>
  </sheetViews>
  <sheetFormatPr defaultRowHeight="15" x14ac:dyDescent="0.25"/>
  <cols>
    <col min="1" max="1" width="38.28515625" customWidth="1"/>
    <col min="2" max="2" width="13.140625" customWidth="1"/>
    <col min="3" max="3" width="14.7109375" customWidth="1"/>
    <col min="4" max="4" width="14.42578125" customWidth="1"/>
    <col min="5" max="5" width="14.140625" customWidth="1"/>
    <col min="6" max="6" width="14" customWidth="1"/>
    <col min="7" max="7" width="15.42578125" customWidth="1"/>
    <col min="8" max="8" width="13.85546875" customWidth="1"/>
    <col min="9" max="9" width="14.42578125" customWidth="1"/>
    <col min="10" max="10" width="12.7109375" customWidth="1"/>
    <col min="11" max="11" width="11.7109375" customWidth="1"/>
    <col min="12" max="12" width="14.28515625" customWidth="1"/>
    <col min="13" max="13" width="14" customWidth="1"/>
    <col min="14" max="14" width="14.42578125" customWidth="1"/>
    <col min="15" max="15" width="14.28515625" customWidth="1"/>
    <col min="16" max="16" width="12.5703125" customWidth="1"/>
  </cols>
  <sheetData>
    <row r="1" spans="1:20" s="18" customFormat="1" ht="15.75" x14ac:dyDescent="0.25">
      <c r="A1" s="21"/>
      <c r="C1" s="19" t="s">
        <v>8</v>
      </c>
    </row>
    <row r="2" spans="1:20" x14ac:dyDescent="0.25">
      <c r="A2" s="22" t="str">
        <f>TEXT(EndData2,"[$-FC19]ДД.ММ.ГГГ")</f>
        <v>00.01.1900</v>
      </c>
      <c r="C2" s="14"/>
      <c r="P2" s="16" t="s">
        <v>7</v>
      </c>
    </row>
    <row r="3" spans="1:20" s="17" customFormat="1" ht="51" x14ac:dyDescent="0.25">
      <c r="A3" s="20" t="s">
        <v>18</v>
      </c>
      <c r="B3" s="36" t="s">
        <v>19</v>
      </c>
      <c r="C3" s="37" t="s">
        <v>20</v>
      </c>
      <c r="D3" s="37" t="s">
        <v>21</v>
      </c>
      <c r="E3" s="37" t="s">
        <v>22</v>
      </c>
      <c r="F3" s="37" t="s">
        <v>23</v>
      </c>
      <c r="G3" s="37" t="s">
        <v>24</v>
      </c>
      <c r="H3" s="37" t="s">
        <v>25</v>
      </c>
      <c r="I3" s="37" t="s">
        <v>26</v>
      </c>
      <c r="J3" s="37" t="s">
        <v>27</v>
      </c>
      <c r="K3" s="37" t="s">
        <v>28</v>
      </c>
      <c r="L3" s="37" t="s">
        <v>29</v>
      </c>
      <c r="M3" s="37" t="s">
        <v>30</v>
      </c>
      <c r="N3" s="37" t="s">
        <v>31</v>
      </c>
      <c r="O3" s="37" t="s">
        <v>32</v>
      </c>
      <c r="P3" s="15" t="s">
        <v>6</v>
      </c>
    </row>
    <row r="4" spans="1:20" ht="45" x14ac:dyDescent="0.25">
      <c r="A4" s="35" t="s">
        <v>36</v>
      </c>
      <c r="B4" s="40"/>
      <c r="C4" s="40">
        <v>16529.16</v>
      </c>
      <c r="D4" s="40">
        <v>24180</v>
      </c>
      <c r="E4" s="40"/>
      <c r="F4" s="40">
        <v>169.7</v>
      </c>
      <c r="G4" s="40">
        <v>10609.3334</v>
      </c>
      <c r="H4" s="40">
        <v>2126.5500000000002</v>
      </c>
      <c r="I4" s="40">
        <v>6500</v>
      </c>
      <c r="J4" s="40">
        <v>11998.58</v>
      </c>
      <c r="K4" s="40">
        <v>5548</v>
      </c>
      <c r="L4" s="40">
        <v>25660.832999999999</v>
      </c>
      <c r="M4" s="40">
        <v>874.25</v>
      </c>
      <c r="N4" s="40">
        <v>8850</v>
      </c>
      <c r="O4" s="40"/>
      <c r="P4" s="41">
        <v>113046.40640000001</v>
      </c>
      <c r="Q4" s="34"/>
      <c r="R4" s="34"/>
      <c r="S4" s="34"/>
      <c r="T4" s="34"/>
    </row>
    <row r="5" spans="1:20" ht="45" x14ac:dyDescent="0.25">
      <c r="A5" s="35" t="s">
        <v>37</v>
      </c>
      <c r="B5" s="40">
        <v>213051.88115</v>
      </c>
      <c r="C5" s="40">
        <v>29397.26</v>
      </c>
      <c r="D5" s="40">
        <v>4777.29061</v>
      </c>
      <c r="E5" s="40">
        <v>20000</v>
      </c>
      <c r="F5" s="40">
        <v>2300.02</v>
      </c>
      <c r="G5" s="40">
        <v>23887.666669999999</v>
      </c>
      <c r="H5" s="40">
        <v>14</v>
      </c>
      <c r="I5" s="40">
        <v>500</v>
      </c>
      <c r="J5" s="40">
        <v>504</v>
      </c>
      <c r="K5" s="40">
        <v>76429.563949999996</v>
      </c>
      <c r="L5" s="40"/>
      <c r="M5" s="40">
        <v>1717.134</v>
      </c>
      <c r="N5" s="40">
        <v>10276.5</v>
      </c>
      <c r="O5" s="40">
        <v>6830.69</v>
      </c>
      <c r="P5" s="41">
        <v>389686.00637999998</v>
      </c>
      <c r="Q5" s="34"/>
      <c r="R5" s="34"/>
      <c r="S5" s="34"/>
      <c r="T5" s="34"/>
    </row>
    <row r="6" spans="1:20" ht="60" x14ac:dyDescent="0.25">
      <c r="A6" s="35" t="s">
        <v>38</v>
      </c>
      <c r="B6" s="40">
        <v>52377.829740000001</v>
      </c>
      <c r="C6" s="40">
        <v>43469.431329999999</v>
      </c>
      <c r="D6" s="40">
        <v>22300</v>
      </c>
      <c r="E6" s="40"/>
      <c r="F6" s="40">
        <v>3933.5830000000001</v>
      </c>
      <c r="G6" s="40">
        <v>19104.666659999999</v>
      </c>
      <c r="H6" s="40">
        <v>7283.6</v>
      </c>
      <c r="I6" s="40">
        <v>3700</v>
      </c>
      <c r="J6" s="40">
        <v>23648.128000000001</v>
      </c>
      <c r="K6" s="40">
        <v>4896</v>
      </c>
      <c r="L6" s="40">
        <v>15125.165999999999</v>
      </c>
      <c r="M6" s="40">
        <v>12435.166670000001</v>
      </c>
      <c r="N6" s="40">
        <v>4837</v>
      </c>
      <c r="O6" s="40"/>
      <c r="P6" s="41">
        <v>213110.57139999999</v>
      </c>
      <c r="Q6" s="34"/>
      <c r="R6" s="34"/>
      <c r="S6" s="34"/>
      <c r="T6" s="34"/>
    </row>
    <row r="7" spans="1:20" ht="135" x14ac:dyDescent="0.25">
      <c r="A7" s="35" t="s">
        <v>39</v>
      </c>
      <c r="B7" s="40">
        <v>4833.1828599999999</v>
      </c>
      <c r="C7" s="40">
        <v>1698.2911799999999</v>
      </c>
      <c r="D7" s="40">
        <v>6080.3579300000001</v>
      </c>
      <c r="E7" s="40">
        <v>35999.999969999997</v>
      </c>
      <c r="F7" s="40">
        <v>29.42</v>
      </c>
      <c r="G7" s="40">
        <v>7732.0563300000003</v>
      </c>
      <c r="H7" s="40"/>
      <c r="I7" s="40">
        <v>1026.3226400000001</v>
      </c>
      <c r="J7" s="40">
        <v>4833.4240300000001</v>
      </c>
      <c r="K7" s="40">
        <v>11497.111000000001</v>
      </c>
      <c r="L7" s="40">
        <v>3526.8261499999999</v>
      </c>
      <c r="M7" s="40"/>
      <c r="N7" s="40">
        <v>713.81956000000002</v>
      </c>
      <c r="O7" s="40"/>
      <c r="P7" s="41">
        <v>77970.811650000003</v>
      </c>
      <c r="Q7" s="34"/>
      <c r="R7" s="34"/>
      <c r="S7" s="34"/>
      <c r="T7" s="34"/>
    </row>
    <row r="8" spans="1:20" ht="60" x14ac:dyDescent="0.25">
      <c r="A8" s="35" t="s">
        <v>40</v>
      </c>
      <c r="B8" s="40">
        <v>1283.6395299999999</v>
      </c>
      <c r="C8" s="40"/>
      <c r="D8" s="40"/>
      <c r="E8" s="40"/>
      <c r="F8" s="40"/>
      <c r="G8" s="40"/>
      <c r="H8" s="40"/>
      <c r="I8" s="40"/>
      <c r="J8" s="40"/>
      <c r="K8" s="40"/>
      <c r="L8" s="40"/>
      <c r="M8" s="40"/>
      <c r="N8" s="40"/>
      <c r="O8" s="40"/>
      <c r="P8" s="41">
        <v>1283.6395299999999</v>
      </c>
      <c r="Q8" s="34"/>
      <c r="R8" s="34"/>
      <c r="S8" s="34"/>
      <c r="T8" s="34"/>
    </row>
    <row r="9" spans="1:20" ht="105" x14ac:dyDescent="0.25">
      <c r="A9" s="35" t="s">
        <v>41</v>
      </c>
      <c r="B9" s="40">
        <v>182.3</v>
      </c>
      <c r="C9" s="40">
        <v>4.9000000000000004</v>
      </c>
      <c r="D9" s="40"/>
      <c r="E9" s="40"/>
      <c r="F9" s="40">
        <v>71.400000000000006</v>
      </c>
      <c r="G9" s="40">
        <v>41.166670000000003</v>
      </c>
      <c r="H9" s="40"/>
      <c r="I9" s="40"/>
      <c r="J9" s="40">
        <v>530.4</v>
      </c>
      <c r="K9" s="40">
        <v>20.241</v>
      </c>
      <c r="L9" s="40"/>
      <c r="M9" s="40"/>
      <c r="N9" s="40"/>
      <c r="O9" s="40"/>
      <c r="P9" s="41">
        <v>850.40767000000005</v>
      </c>
      <c r="Q9" s="34"/>
      <c r="R9" s="34"/>
      <c r="S9" s="34"/>
      <c r="T9" s="34"/>
    </row>
    <row r="10" spans="1:20" ht="90" x14ac:dyDescent="0.25">
      <c r="A10" s="35" t="s">
        <v>42</v>
      </c>
      <c r="B10" s="40"/>
      <c r="C10" s="40">
        <v>4505.83</v>
      </c>
      <c r="D10" s="40">
        <v>652.75</v>
      </c>
      <c r="E10" s="40">
        <v>479</v>
      </c>
      <c r="F10" s="40">
        <v>177</v>
      </c>
      <c r="G10" s="40">
        <v>655.41669999999999</v>
      </c>
      <c r="H10" s="40">
        <v>101.45</v>
      </c>
      <c r="I10" s="40"/>
      <c r="J10" s="40"/>
      <c r="K10" s="40"/>
      <c r="L10" s="40">
        <v>267.58332999999999</v>
      </c>
      <c r="M10" s="40">
        <v>254.46666999999999</v>
      </c>
      <c r="N10" s="40"/>
      <c r="O10" s="40">
        <v>172.8</v>
      </c>
      <c r="P10" s="41">
        <v>7266.2966999999999</v>
      </c>
      <c r="Q10" s="34"/>
      <c r="R10" s="34"/>
      <c r="S10" s="34"/>
      <c r="T10" s="34"/>
    </row>
    <row r="11" spans="1:20" ht="90" x14ac:dyDescent="0.25">
      <c r="A11" s="35" t="s">
        <v>43</v>
      </c>
      <c r="B11" s="40">
        <v>594.20000000000005</v>
      </c>
      <c r="C11" s="40">
        <v>329.22325999999998</v>
      </c>
      <c r="D11" s="40">
        <v>82</v>
      </c>
      <c r="E11" s="40">
        <v>180.9</v>
      </c>
      <c r="F11" s="40"/>
      <c r="G11" s="40">
        <v>97.158299999999997</v>
      </c>
      <c r="H11" s="40">
        <v>65</v>
      </c>
      <c r="I11" s="40"/>
      <c r="J11" s="40">
        <v>83.75</v>
      </c>
      <c r="K11" s="40">
        <v>104</v>
      </c>
      <c r="L11" s="40">
        <v>50</v>
      </c>
      <c r="M11" s="40">
        <v>106.764</v>
      </c>
      <c r="N11" s="40">
        <v>92.275000000000006</v>
      </c>
      <c r="O11" s="40">
        <v>2</v>
      </c>
      <c r="P11" s="41">
        <v>1787.2705599999999</v>
      </c>
      <c r="Q11" s="34"/>
      <c r="R11" s="34"/>
      <c r="S11" s="34"/>
      <c r="T11" s="34"/>
    </row>
    <row r="12" spans="1:20" ht="105" x14ac:dyDescent="0.25">
      <c r="A12" s="35" t="s">
        <v>44</v>
      </c>
      <c r="B12" s="40">
        <v>1885.4</v>
      </c>
      <c r="C12" s="40">
        <v>1360.50305</v>
      </c>
      <c r="D12" s="40">
        <v>70</v>
      </c>
      <c r="E12" s="40">
        <v>215</v>
      </c>
      <c r="F12" s="40">
        <v>121</v>
      </c>
      <c r="G12" s="40">
        <v>260</v>
      </c>
      <c r="H12" s="40">
        <v>123</v>
      </c>
      <c r="I12" s="40">
        <v>100</v>
      </c>
      <c r="J12" s="40">
        <v>370.75</v>
      </c>
      <c r="K12" s="40">
        <v>133</v>
      </c>
      <c r="L12" s="40"/>
      <c r="M12" s="40">
        <v>280.29500000000002</v>
      </c>
      <c r="N12" s="40">
        <v>54</v>
      </c>
      <c r="O12" s="40">
        <v>847.79200000000003</v>
      </c>
      <c r="P12" s="41">
        <v>5820.7400500000003</v>
      </c>
      <c r="Q12" s="34"/>
      <c r="R12" s="34"/>
      <c r="S12" s="34"/>
      <c r="T12" s="34"/>
    </row>
    <row r="13" spans="1:20" ht="135" x14ac:dyDescent="0.25">
      <c r="A13" s="35" t="s">
        <v>45</v>
      </c>
      <c r="B13" s="40">
        <v>21522.409159999999</v>
      </c>
      <c r="C13" s="40">
        <v>1733</v>
      </c>
      <c r="D13" s="40"/>
      <c r="E13" s="40"/>
      <c r="F13" s="40"/>
      <c r="G13" s="40"/>
      <c r="H13" s="40"/>
      <c r="I13" s="40"/>
      <c r="J13" s="40">
        <v>165.18799999999999</v>
      </c>
      <c r="K13" s="40"/>
      <c r="L13" s="40"/>
      <c r="M13" s="40"/>
      <c r="N13" s="40"/>
      <c r="O13" s="40"/>
      <c r="P13" s="41">
        <v>23420.597160000001</v>
      </c>
      <c r="Q13" s="34"/>
      <c r="R13" s="34"/>
      <c r="S13" s="34"/>
      <c r="T13" s="34"/>
    </row>
    <row r="14" spans="1:20" ht="120" x14ac:dyDescent="0.25">
      <c r="A14" s="35" t="s">
        <v>46</v>
      </c>
      <c r="B14" s="40">
        <v>377.7</v>
      </c>
      <c r="C14" s="40">
        <v>520.63570000000004</v>
      </c>
      <c r="D14" s="40"/>
      <c r="E14" s="40"/>
      <c r="F14" s="40"/>
      <c r="G14" s="40">
        <v>85</v>
      </c>
      <c r="H14" s="40"/>
      <c r="I14" s="40"/>
      <c r="J14" s="40">
        <v>51.396999999999998</v>
      </c>
      <c r="K14" s="40"/>
      <c r="L14" s="40"/>
      <c r="M14" s="40"/>
      <c r="N14" s="40"/>
      <c r="O14" s="40"/>
      <c r="P14" s="41">
        <v>1034.7327</v>
      </c>
      <c r="Q14" s="34"/>
      <c r="R14" s="34"/>
      <c r="S14" s="34"/>
      <c r="T14" s="34"/>
    </row>
    <row r="15" spans="1:20" ht="405" x14ac:dyDescent="0.25">
      <c r="A15" s="35" t="s">
        <v>47</v>
      </c>
      <c r="B15" s="40">
        <v>22500</v>
      </c>
      <c r="C15" s="40">
        <v>14238.93333</v>
      </c>
      <c r="D15" s="40"/>
      <c r="E15" s="40">
        <v>2000</v>
      </c>
      <c r="F15" s="40"/>
      <c r="G15" s="40">
        <v>4095.25</v>
      </c>
      <c r="H15" s="40">
        <v>1392</v>
      </c>
      <c r="I15" s="40">
        <v>635</v>
      </c>
      <c r="J15" s="40">
        <v>3522</v>
      </c>
      <c r="K15" s="40">
        <v>1800</v>
      </c>
      <c r="L15" s="40">
        <v>1667.0830000000001</v>
      </c>
      <c r="M15" s="40">
        <v>1800</v>
      </c>
      <c r="N15" s="40"/>
      <c r="O15" s="40">
        <v>1650</v>
      </c>
      <c r="P15" s="41">
        <v>55300.266329999999</v>
      </c>
      <c r="Q15" s="34"/>
      <c r="R15" s="34"/>
      <c r="S15" s="34"/>
      <c r="T15" s="34"/>
    </row>
    <row r="16" spans="1:20" ht="195" x14ac:dyDescent="0.25">
      <c r="A16" s="35" t="s">
        <v>48</v>
      </c>
      <c r="B16" s="40">
        <v>192140.81839</v>
      </c>
      <c r="C16" s="40">
        <v>128000</v>
      </c>
      <c r="D16" s="40">
        <v>36499.034350000002</v>
      </c>
      <c r="E16" s="40">
        <v>10350</v>
      </c>
      <c r="F16" s="40">
        <v>8380</v>
      </c>
      <c r="G16" s="40">
        <v>11694.825000000001</v>
      </c>
      <c r="H16" s="40">
        <v>6229</v>
      </c>
      <c r="I16" s="40">
        <v>4300</v>
      </c>
      <c r="J16" s="40">
        <v>26480.9</v>
      </c>
      <c r="K16" s="40">
        <v>9201.5422500000004</v>
      </c>
      <c r="L16" s="40">
        <v>30205.591</v>
      </c>
      <c r="M16" s="40">
        <v>18812.544999999998</v>
      </c>
      <c r="N16" s="40">
        <v>21521.833330000001</v>
      </c>
      <c r="O16" s="40">
        <v>16270.78981</v>
      </c>
      <c r="P16" s="41">
        <v>520086.87913000002</v>
      </c>
      <c r="Q16" s="34"/>
      <c r="R16" s="34"/>
      <c r="S16" s="34"/>
      <c r="T16" s="34"/>
    </row>
    <row r="17" spans="1:20" ht="120" x14ac:dyDescent="0.25">
      <c r="A17" s="35" t="s">
        <v>49</v>
      </c>
      <c r="B17" s="40">
        <v>25228.397420000001</v>
      </c>
      <c r="C17" s="40">
        <v>6129.1</v>
      </c>
      <c r="D17" s="40">
        <v>2250</v>
      </c>
      <c r="E17" s="40"/>
      <c r="F17" s="40">
        <v>648.59699999999998</v>
      </c>
      <c r="G17" s="40">
        <v>396.9</v>
      </c>
      <c r="H17" s="40">
        <v>1293</v>
      </c>
      <c r="I17" s="40"/>
      <c r="J17" s="40">
        <v>3400</v>
      </c>
      <c r="K17" s="40">
        <v>1507.4</v>
      </c>
      <c r="L17" s="40">
        <v>3600</v>
      </c>
      <c r="M17" s="40">
        <v>1146.23</v>
      </c>
      <c r="N17" s="40">
        <v>3891.2</v>
      </c>
      <c r="O17" s="40">
        <v>1543.4849999999999</v>
      </c>
      <c r="P17" s="41">
        <v>51034.309419999998</v>
      </c>
      <c r="Q17" s="34"/>
      <c r="R17" s="34"/>
      <c r="S17" s="34"/>
      <c r="T17" s="34"/>
    </row>
    <row r="18" spans="1:20" ht="165" x14ac:dyDescent="0.25">
      <c r="A18" s="35" t="s">
        <v>50</v>
      </c>
      <c r="B18" s="40">
        <v>2.1447799999999999</v>
      </c>
      <c r="C18" s="40">
        <v>7.4474400000000003</v>
      </c>
      <c r="D18" s="40"/>
      <c r="E18" s="40"/>
      <c r="F18" s="40"/>
      <c r="G18" s="40"/>
      <c r="H18" s="40"/>
      <c r="I18" s="40"/>
      <c r="J18" s="40">
        <v>3.7250000000000001</v>
      </c>
      <c r="K18" s="40"/>
      <c r="L18" s="40"/>
      <c r="M18" s="40">
        <v>1.476</v>
      </c>
      <c r="N18" s="40"/>
      <c r="O18" s="40"/>
      <c r="P18" s="41">
        <v>14.79322</v>
      </c>
      <c r="Q18" s="34"/>
      <c r="R18" s="34"/>
      <c r="S18" s="34"/>
      <c r="T18" s="34"/>
    </row>
    <row r="19" spans="1:20" ht="105" x14ac:dyDescent="0.25">
      <c r="A19" s="35" t="s">
        <v>51</v>
      </c>
      <c r="B19" s="40"/>
      <c r="C19" s="40"/>
      <c r="D19" s="40"/>
      <c r="E19" s="40"/>
      <c r="F19" s="40"/>
      <c r="G19" s="40"/>
      <c r="H19" s="40"/>
      <c r="I19" s="40"/>
      <c r="J19" s="40">
        <v>150</v>
      </c>
      <c r="K19" s="40"/>
      <c r="L19" s="40"/>
      <c r="M19" s="40"/>
      <c r="N19" s="40"/>
      <c r="O19" s="40"/>
      <c r="P19" s="41">
        <v>150</v>
      </c>
      <c r="Q19" s="34"/>
      <c r="R19" s="34"/>
      <c r="S19" s="34"/>
      <c r="T19" s="34"/>
    </row>
    <row r="20" spans="1:20" ht="150" x14ac:dyDescent="0.25">
      <c r="A20" s="35" t="s">
        <v>52</v>
      </c>
      <c r="B20" s="40">
        <v>8300</v>
      </c>
      <c r="C20" s="40">
        <v>1779.55837</v>
      </c>
      <c r="D20" s="40">
        <v>300</v>
      </c>
      <c r="E20" s="40">
        <v>33.5</v>
      </c>
      <c r="F20" s="40">
        <v>199.75</v>
      </c>
      <c r="G20" s="40">
        <v>4.7850000000000001</v>
      </c>
      <c r="H20" s="40">
        <v>25.3</v>
      </c>
      <c r="I20" s="40"/>
      <c r="J20" s="40">
        <v>1209</v>
      </c>
      <c r="K20" s="40">
        <v>150</v>
      </c>
      <c r="L20" s="40">
        <v>367.48649999999998</v>
      </c>
      <c r="M20" s="40"/>
      <c r="N20" s="40">
        <v>253</v>
      </c>
      <c r="O20" s="40">
        <v>353.00036999999998</v>
      </c>
      <c r="P20" s="41">
        <v>12975.38024</v>
      </c>
      <c r="Q20" s="34"/>
      <c r="R20" s="34"/>
      <c r="S20" s="34"/>
      <c r="T20" s="34"/>
    </row>
    <row r="21" spans="1:20" ht="150" x14ac:dyDescent="0.25">
      <c r="A21" s="35" t="s">
        <v>53</v>
      </c>
      <c r="B21" s="40">
        <v>166963.12255999999</v>
      </c>
      <c r="C21" s="40">
        <v>70805.036999999997</v>
      </c>
      <c r="D21" s="40">
        <v>6342.3010000000004</v>
      </c>
      <c r="E21" s="40">
        <v>500</v>
      </c>
      <c r="F21" s="40">
        <v>2276.25</v>
      </c>
      <c r="G21" s="40">
        <v>6157.4</v>
      </c>
      <c r="H21" s="40">
        <v>3900</v>
      </c>
      <c r="I21" s="40">
        <v>1000</v>
      </c>
      <c r="J21" s="40">
        <v>31024</v>
      </c>
      <c r="K21" s="40">
        <v>3500</v>
      </c>
      <c r="L21" s="40">
        <v>6244.2520000000004</v>
      </c>
      <c r="M21" s="40">
        <v>5150.96</v>
      </c>
      <c r="N21" s="40">
        <v>7399</v>
      </c>
      <c r="O21" s="40">
        <v>3562.3130000000001</v>
      </c>
      <c r="P21" s="41">
        <v>314824.63556000002</v>
      </c>
      <c r="Q21" s="34"/>
      <c r="R21" s="34"/>
      <c r="S21" s="34"/>
      <c r="T21" s="34"/>
    </row>
    <row r="22" spans="1:20" ht="90" x14ac:dyDescent="0.25">
      <c r="A22" s="35" t="s">
        <v>54</v>
      </c>
      <c r="B22" s="40">
        <v>4624.8848399999997</v>
      </c>
      <c r="C22" s="40">
        <v>1884.25</v>
      </c>
      <c r="D22" s="40">
        <v>1350.5260000000001</v>
      </c>
      <c r="E22" s="40">
        <v>660</v>
      </c>
      <c r="F22" s="40">
        <v>288</v>
      </c>
      <c r="G22" s="40">
        <v>1000</v>
      </c>
      <c r="H22" s="40">
        <v>77.543549999999996</v>
      </c>
      <c r="I22" s="40">
        <v>39</v>
      </c>
      <c r="J22" s="40">
        <v>1174.2460000000001</v>
      </c>
      <c r="K22" s="40">
        <v>176</v>
      </c>
      <c r="L22" s="40"/>
      <c r="M22" s="40">
        <v>100</v>
      </c>
      <c r="N22" s="40">
        <v>635.17963999999995</v>
      </c>
      <c r="O22" s="40">
        <v>300</v>
      </c>
      <c r="P22" s="41">
        <v>12309.63003</v>
      </c>
      <c r="Q22" s="34"/>
      <c r="R22" s="34"/>
      <c r="S22" s="34"/>
      <c r="T22" s="34"/>
    </row>
    <row r="23" spans="1:20" ht="120" x14ac:dyDescent="0.25">
      <c r="A23" s="35" t="s">
        <v>55</v>
      </c>
      <c r="B23" s="40">
        <v>2835.0096199999998</v>
      </c>
      <c r="C23" s="40">
        <v>1300</v>
      </c>
      <c r="D23" s="40">
        <v>200</v>
      </c>
      <c r="E23" s="40">
        <v>200</v>
      </c>
      <c r="F23" s="40">
        <v>50</v>
      </c>
      <c r="G23" s="40">
        <v>19.914999999999999</v>
      </c>
      <c r="H23" s="40">
        <v>20</v>
      </c>
      <c r="I23" s="40">
        <v>23</v>
      </c>
      <c r="J23" s="40">
        <v>394.23</v>
      </c>
      <c r="K23" s="40">
        <v>65.438999999999993</v>
      </c>
      <c r="L23" s="40">
        <v>152.91800000000001</v>
      </c>
      <c r="M23" s="40">
        <v>104.6</v>
      </c>
      <c r="N23" s="40">
        <v>90</v>
      </c>
      <c r="O23" s="40">
        <v>102.205</v>
      </c>
      <c r="P23" s="41">
        <v>5557.3166199999996</v>
      </c>
      <c r="Q23" s="34"/>
      <c r="R23" s="34"/>
      <c r="S23" s="34"/>
      <c r="T23" s="34"/>
    </row>
    <row r="24" spans="1:20" ht="90" x14ac:dyDescent="0.25">
      <c r="A24" s="35" t="s">
        <v>56</v>
      </c>
      <c r="B24" s="40">
        <v>433.52219000000002</v>
      </c>
      <c r="C24" s="40">
        <v>307.87034</v>
      </c>
      <c r="D24" s="40">
        <v>200</v>
      </c>
      <c r="E24" s="40">
        <v>250</v>
      </c>
      <c r="F24" s="40">
        <v>10</v>
      </c>
      <c r="G24" s="40">
        <v>300</v>
      </c>
      <c r="H24" s="40">
        <v>65</v>
      </c>
      <c r="I24" s="40">
        <v>45</v>
      </c>
      <c r="J24" s="40">
        <v>209.75</v>
      </c>
      <c r="K24" s="40">
        <v>83</v>
      </c>
      <c r="L24" s="40">
        <v>100</v>
      </c>
      <c r="M24" s="40">
        <v>176.56700000000001</v>
      </c>
      <c r="N24" s="40">
        <v>78</v>
      </c>
      <c r="O24" s="40">
        <v>268</v>
      </c>
      <c r="P24" s="41">
        <v>2526.7095300000001</v>
      </c>
      <c r="Q24" s="34"/>
      <c r="R24" s="34"/>
      <c r="S24" s="34"/>
      <c r="T24" s="34"/>
    </row>
    <row r="25" spans="1:20" ht="75" x14ac:dyDescent="0.25">
      <c r="A25" s="35" t="s">
        <v>57</v>
      </c>
      <c r="B25" s="40"/>
      <c r="C25" s="40">
        <v>1430.9672</v>
      </c>
      <c r="D25" s="40">
        <v>363.7353</v>
      </c>
      <c r="E25" s="40"/>
      <c r="F25" s="40"/>
      <c r="G25" s="40"/>
      <c r="H25" s="40"/>
      <c r="I25" s="40"/>
      <c r="J25" s="40">
        <v>-504.95733000000001</v>
      </c>
      <c r="K25" s="40"/>
      <c r="L25" s="40"/>
      <c r="M25" s="40"/>
      <c r="N25" s="40"/>
      <c r="O25" s="40"/>
      <c r="P25" s="41">
        <v>1289.7451699999999</v>
      </c>
      <c r="Q25" s="34"/>
      <c r="R25" s="34"/>
      <c r="S25" s="34"/>
      <c r="T25" s="34"/>
    </row>
    <row r="26" spans="1:20" ht="120" x14ac:dyDescent="0.25">
      <c r="A26" s="35" t="s">
        <v>58</v>
      </c>
      <c r="B26" s="40">
        <v>26585.726709999999</v>
      </c>
      <c r="C26" s="40"/>
      <c r="D26" s="40"/>
      <c r="E26" s="40"/>
      <c r="F26" s="40"/>
      <c r="G26" s="40"/>
      <c r="H26" s="40"/>
      <c r="I26" s="40"/>
      <c r="J26" s="40"/>
      <c r="K26" s="40"/>
      <c r="L26" s="40"/>
      <c r="M26" s="40"/>
      <c r="N26" s="40"/>
      <c r="O26" s="40"/>
      <c r="P26" s="41">
        <v>26585.726709999999</v>
      </c>
      <c r="Q26" s="34"/>
      <c r="R26" s="34"/>
      <c r="S26" s="34"/>
      <c r="T26" s="34"/>
    </row>
    <row r="27" spans="1:20" ht="150" x14ac:dyDescent="0.25">
      <c r="A27" s="35" t="s">
        <v>59</v>
      </c>
      <c r="B27" s="40">
        <v>519.57799999999997</v>
      </c>
      <c r="C27" s="40">
        <v>166.584</v>
      </c>
      <c r="D27" s="40"/>
      <c r="E27" s="40"/>
      <c r="F27" s="40"/>
      <c r="G27" s="40"/>
      <c r="H27" s="40"/>
      <c r="I27" s="40"/>
      <c r="J27" s="40">
        <v>58.65</v>
      </c>
      <c r="K27" s="40"/>
      <c r="L27" s="40"/>
      <c r="M27" s="40"/>
      <c r="N27" s="40"/>
      <c r="O27" s="40"/>
      <c r="P27" s="41">
        <v>744.81200000000001</v>
      </c>
      <c r="Q27" s="34"/>
      <c r="R27" s="34"/>
      <c r="S27" s="34"/>
      <c r="T27" s="34"/>
    </row>
    <row r="28" spans="1:20" ht="120" x14ac:dyDescent="0.25">
      <c r="A28" s="35" t="s">
        <v>60</v>
      </c>
      <c r="B28" s="40">
        <v>4341.835</v>
      </c>
      <c r="C28" s="40"/>
      <c r="D28" s="40"/>
      <c r="E28" s="40">
        <v>120</v>
      </c>
      <c r="F28" s="40"/>
      <c r="G28" s="40">
        <v>203.5</v>
      </c>
      <c r="H28" s="40">
        <v>13</v>
      </c>
      <c r="I28" s="40"/>
      <c r="J28" s="40">
        <v>138.80000000000001</v>
      </c>
      <c r="K28" s="40"/>
      <c r="L28" s="40"/>
      <c r="M28" s="40">
        <v>100</v>
      </c>
      <c r="N28" s="40"/>
      <c r="O28" s="40"/>
      <c r="P28" s="41">
        <v>4917.1350000000002</v>
      </c>
      <c r="Q28" s="34"/>
      <c r="R28" s="34"/>
      <c r="S28" s="34"/>
      <c r="T28" s="34"/>
    </row>
    <row r="29" spans="1:20" ht="285" x14ac:dyDescent="0.25">
      <c r="A29" s="35" t="s">
        <v>61</v>
      </c>
      <c r="B29" s="40"/>
      <c r="C29" s="40">
        <v>292.6447</v>
      </c>
      <c r="D29" s="40"/>
      <c r="E29" s="40"/>
      <c r="F29" s="40"/>
      <c r="G29" s="40"/>
      <c r="H29" s="40"/>
      <c r="I29" s="40"/>
      <c r="J29" s="40"/>
      <c r="K29" s="40"/>
      <c r="L29" s="40"/>
      <c r="M29" s="40"/>
      <c r="N29" s="40"/>
      <c r="O29" s="40"/>
      <c r="P29" s="41">
        <v>292.6447</v>
      </c>
      <c r="Q29" s="34"/>
      <c r="R29" s="34"/>
      <c r="S29" s="34"/>
      <c r="T29" s="34"/>
    </row>
    <row r="30" spans="1:20" ht="75" x14ac:dyDescent="0.25">
      <c r="A30" s="35" t="s">
        <v>62</v>
      </c>
      <c r="B30" s="40">
        <v>-6153.07528</v>
      </c>
      <c r="C30" s="40"/>
      <c r="D30" s="40"/>
      <c r="E30" s="40"/>
      <c r="F30" s="40"/>
      <c r="G30" s="40"/>
      <c r="H30" s="40"/>
      <c r="I30" s="40"/>
      <c r="J30" s="40"/>
      <c r="K30" s="40"/>
      <c r="L30" s="40"/>
      <c r="M30" s="40"/>
      <c r="N30" s="40"/>
      <c r="O30" s="40"/>
      <c r="P30" s="41">
        <v>-6153.07528</v>
      </c>
      <c r="Q30" s="34"/>
      <c r="R30" s="34"/>
      <c r="S30" s="34"/>
      <c r="T30" s="34"/>
    </row>
    <row r="31" spans="1:20" ht="60" x14ac:dyDescent="0.25">
      <c r="A31" s="35" t="s">
        <v>63</v>
      </c>
      <c r="B31" s="40"/>
      <c r="C31" s="40"/>
      <c r="D31" s="40"/>
      <c r="E31" s="40"/>
      <c r="F31" s="40"/>
      <c r="G31" s="40"/>
      <c r="H31" s="40"/>
      <c r="I31" s="40"/>
      <c r="J31" s="40">
        <v>36810</v>
      </c>
      <c r="K31" s="40"/>
      <c r="L31" s="40"/>
      <c r="M31" s="40"/>
      <c r="N31" s="40"/>
      <c r="O31" s="40"/>
      <c r="P31" s="41">
        <v>36810</v>
      </c>
      <c r="Q31" s="34"/>
      <c r="R31" s="34"/>
      <c r="S31" s="34"/>
      <c r="T31" s="34"/>
    </row>
    <row r="32" spans="1:20" ht="105" x14ac:dyDescent="0.25">
      <c r="A32" s="35" t="s">
        <v>64</v>
      </c>
      <c r="B32" s="40">
        <v>7818.3100400000003</v>
      </c>
      <c r="C32" s="40">
        <v>-52.734819999999999</v>
      </c>
      <c r="D32" s="40"/>
      <c r="E32" s="40"/>
      <c r="F32" s="40"/>
      <c r="G32" s="40"/>
      <c r="H32" s="40"/>
      <c r="I32" s="40"/>
      <c r="J32" s="40"/>
      <c r="K32" s="40"/>
      <c r="L32" s="40"/>
      <c r="M32" s="40"/>
      <c r="N32" s="40"/>
      <c r="O32" s="40"/>
      <c r="P32" s="41">
        <v>7765.5752199999997</v>
      </c>
      <c r="Q32" s="34"/>
      <c r="R32" s="34"/>
      <c r="S32" s="34"/>
      <c r="T32" s="34"/>
    </row>
    <row r="33" spans="1:20" ht="60" x14ac:dyDescent="0.25">
      <c r="A33" s="35" t="s">
        <v>65</v>
      </c>
      <c r="B33" s="40"/>
      <c r="C33" s="40">
        <v>6525.09548</v>
      </c>
      <c r="D33" s="40"/>
      <c r="E33" s="40"/>
      <c r="F33" s="40"/>
      <c r="G33" s="40"/>
      <c r="H33" s="40"/>
      <c r="I33" s="40"/>
      <c r="J33" s="40"/>
      <c r="K33" s="40"/>
      <c r="L33" s="40"/>
      <c r="M33" s="40"/>
      <c r="N33" s="40"/>
      <c r="O33" s="40"/>
      <c r="P33" s="41">
        <v>6525.09548</v>
      </c>
      <c r="Q33" s="34"/>
      <c r="R33" s="34"/>
      <c r="S33" s="34"/>
      <c r="T33" s="34"/>
    </row>
    <row r="34" spans="1:20" ht="60" x14ac:dyDescent="0.25">
      <c r="A34" s="35" t="s">
        <v>66</v>
      </c>
      <c r="B34" s="40"/>
      <c r="C34" s="40">
        <v>1303.05</v>
      </c>
      <c r="D34" s="40">
        <v>241.55</v>
      </c>
      <c r="E34" s="40">
        <v>414.15</v>
      </c>
      <c r="F34" s="40">
        <v>207.07499999999999</v>
      </c>
      <c r="G34" s="40">
        <v>69.025000000000006</v>
      </c>
      <c r="H34" s="40">
        <v>125.47499999999999</v>
      </c>
      <c r="I34" s="40">
        <v>115.41265</v>
      </c>
      <c r="J34" s="40"/>
      <c r="K34" s="40">
        <v>14.47015</v>
      </c>
      <c r="L34" s="40">
        <v>10.08905</v>
      </c>
      <c r="M34" s="40">
        <v>473.32499999999999</v>
      </c>
      <c r="N34" s="40">
        <v>728.25</v>
      </c>
      <c r="O34" s="40">
        <v>318.44884999999999</v>
      </c>
      <c r="P34" s="41">
        <v>4020.3207000000002</v>
      </c>
      <c r="Q34" s="34"/>
      <c r="R34" s="34"/>
      <c r="S34" s="34"/>
      <c r="T34" s="34"/>
    </row>
    <row r="35" spans="1:20" ht="120" x14ac:dyDescent="0.25">
      <c r="A35" s="35" t="s">
        <v>67</v>
      </c>
      <c r="B35" s="40"/>
      <c r="C35" s="40"/>
      <c r="D35" s="40"/>
      <c r="E35" s="40"/>
      <c r="F35" s="40"/>
      <c r="G35" s="40"/>
      <c r="H35" s="40"/>
      <c r="I35" s="40"/>
      <c r="J35" s="40"/>
      <c r="K35" s="40"/>
      <c r="L35" s="40">
        <v>1.0000000000000001E-5</v>
      </c>
      <c r="M35" s="40"/>
      <c r="N35" s="40"/>
      <c r="O35" s="40">
        <v>4.0411599999999996</v>
      </c>
      <c r="P35" s="41">
        <v>4.0411700000000002</v>
      </c>
      <c r="Q35" s="34"/>
      <c r="R35" s="34"/>
      <c r="S35" s="34"/>
      <c r="T35" s="34"/>
    </row>
    <row r="36" spans="1:20" ht="90" x14ac:dyDescent="0.25">
      <c r="A36" s="35" t="s">
        <v>68</v>
      </c>
      <c r="B36" s="40">
        <v>3556.1031800000001</v>
      </c>
      <c r="C36" s="40">
        <v>310.86649999999997</v>
      </c>
      <c r="D36" s="40">
        <v>106.92008</v>
      </c>
      <c r="E36" s="40">
        <v>33.77075</v>
      </c>
      <c r="F36" s="40"/>
      <c r="G36" s="40"/>
      <c r="H36" s="40"/>
      <c r="I36" s="40"/>
      <c r="J36" s="40">
        <v>134.80483000000001</v>
      </c>
      <c r="K36" s="40">
        <v>46.691650000000003</v>
      </c>
      <c r="L36" s="40"/>
      <c r="M36" s="40"/>
      <c r="N36" s="40"/>
      <c r="O36" s="40"/>
      <c r="P36" s="41">
        <v>4189.1569900000004</v>
      </c>
      <c r="Q36" s="34"/>
      <c r="R36" s="34"/>
      <c r="S36" s="34"/>
      <c r="T36" s="34"/>
    </row>
    <row r="37" spans="1:20" ht="45" x14ac:dyDescent="0.25">
      <c r="A37" s="35" t="s">
        <v>69</v>
      </c>
      <c r="B37" s="40"/>
      <c r="C37" s="40"/>
      <c r="D37" s="40"/>
      <c r="E37" s="40"/>
      <c r="F37" s="40"/>
      <c r="G37" s="40"/>
      <c r="H37" s="40"/>
      <c r="I37" s="40"/>
      <c r="J37" s="40"/>
      <c r="K37" s="40">
        <v>1.0000000000000001E-5</v>
      </c>
      <c r="L37" s="40"/>
      <c r="M37" s="40"/>
      <c r="N37" s="40"/>
      <c r="O37" s="40"/>
      <c r="P37" s="41">
        <v>1.0000000000000001E-5</v>
      </c>
      <c r="Q37" s="34"/>
      <c r="R37" s="34"/>
      <c r="S37" s="34"/>
      <c r="T37" s="34"/>
    </row>
    <row r="38" spans="1:20" ht="180" x14ac:dyDescent="0.25">
      <c r="A38" s="35" t="s">
        <v>70</v>
      </c>
      <c r="B38" s="40">
        <v>12695.09726</v>
      </c>
      <c r="C38" s="40">
        <v>5257.9134800000002</v>
      </c>
      <c r="D38" s="40">
        <v>1060</v>
      </c>
      <c r="E38" s="40">
        <v>917.17083000000002</v>
      </c>
      <c r="F38" s="40">
        <v>377.47940999999997</v>
      </c>
      <c r="G38" s="40">
        <v>553.99199999999996</v>
      </c>
      <c r="H38" s="40">
        <v>327.24</v>
      </c>
      <c r="I38" s="40">
        <v>215</v>
      </c>
      <c r="J38" s="40">
        <v>1822.2394099999999</v>
      </c>
      <c r="K38" s="40">
        <v>493.87259999999998</v>
      </c>
      <c r="L38" s="40">
        <v>664.52085999999997</v>
      </c>
      <c r="M38" s="40">
        <v>1042.451</v>
      </c>
      <c r="N38" s="40"/>
      <c r="O38" s="40">
        <v>748.71312999999998</v>
      </c>
      <c r="P38" s="41">
        <v>26175.689979999999</v>
      </c>
      <c r="Q38" s="34"/>
      <c r="R38" s="34"/>
      <c r="S38" s="34"/>
      <c r="T38" s="34"/>
    </row>
    <row r="39" spans="1:20" ht="30" x14ac:dyDescent="0.25">
      <c r="A39" s="35" t="s">
        <v>71</v>
      </c>
      <c r="B39" s="40">
        <v>27009.877420000001</v>
      </c>
      <c r="C39" s="40"/>
      <c r="D39" s="40"/>
      <c r="E39" s="40"/>
      <c r="F39" s="40"/>
      <c r="G39" s="40"/>
      <c r="H39" s="40"/>
      <c r="I39" s="40"/>
      <c r="J39" s="40"/>
      <c r="K39" s="40"/>
      <c r="L39" s="40"/>
      <c r="M39" s="40"/>
      <c r="N39" s="40"/>
      <c r="O39" s="40"/>
      <c r="P39" s="41">
        <v>27009.877420000001</v>
      </c>
      <c r="Q39" s="34"/>
      <c r="R39" s="34"/>
      <c r="S39" s="34"/>
      <c r="T39" s="34"/>
    </row>
    <row r="40" spans="1:20" ht="90" x14ac:dyDescent="0.25">
      <c r="A40" s="35" t="s">
        <v>72</v>
      </c>
      <c r="B40" s="40"/>
      <c r="C40" s="40"/>
      <c r="D40" s="40"/>
      <c r="E40" s="40"/>
      <c r="F40" s="40"/>
      <c r="G40" s="40"/>
      <c r="H40" s="40"/>
      <c r="I40" s="40"/>
      <c r="J40" s="40">
        <v>7065</v>
      </c>
      <c r="K40" s="40"/>
      <c r="L40" s="40"/>
      <c r="M40" s="40"/>
      <c r="N40" s="40"/>
      <c r="O40" s="40"/>
      <c r="P40" s="41">
        <v>7065</v>
      </c>
      <c r="Q40" s="34"/>
      <c r="R40" s="34"/>
      <c r="S40" s="34"/>
      <c r="T40" s="34"/>
    </row>
    <row r="41" spans="1:20" ht="30" x14ac:dyDescent="0.25">
      <c r="A41" s="35" t="s">
        <v>73</v>
      </c>
      <c r="B41" s="40"/>
      <c r="C41" s="40"/>
      <c r="D41" s="40"/>
      <c r="E41" s="40"/>
      <c r="F41" s="40"/>
      <c r="G41" s="40"/>
      <c r="H41" s="40">
        <v>-1.0000000000000001E-5</v>
      </c>
      <c r="I41" s="40"/>
      <c r="J41" s="40"/>
      <c r="K41" s="40"/>
      <c r="L41" s="40"/>
      <c r="M41" s="40"/>
      <c r="N41" s="40"/>
      <c r="O41" s="40"/>
      <c r="P41" s="41">
        <v>-1.0000000000000001E-5</v>
      </c>
      <c r="Q41" s="34"/>
      <c r="R41" s="34"/>
      <c r="S41" s="34"/>
      <c r="T41" s="34"/>
    </row>
    <row r="42" spans="1:20" ht="30" x14ac:dyDescent="0.25">
      <c r="A42" s="35" t="s">
        <v>74</v>
      </c>
      <c r="B42" s="40"/>
      <c r="C42" s="40"/>
      <c r="D42" s="40"/>
      <c r="E42" s="40">
        <v>1.0000000000000001E-5</v>
      </c>
      <c r="F42" s="40"/>
      <c r="G42" s="40"/>
      <c r="H42" s="40"/>
      <c r="I42" s="40"/>
      <c r="J42" s="40"/>
      <c r="K42" s="40"/>
      <c r="L42" s="40"/>
      <c r="M42" s="40"/>
      <c r="N42" s="40"/>
      <c r="O42" s="40"/>
      <c r="P42" s="41">
        <v>1.0000000000000001E-5</v>
      </c>
      <c r="Q42" s="34"/>
      <c r="R42" s="34"/>
      <c r="S42" s="34"/>
      <c r="T42" s="34"/>
    </row>
    <row r="43" spans="1:20" ht="90" x14ac:dyDescent="0.25">
      <c r="A43" s="35" t="s">
        <v>75</v>
      </c>
      <c r="B43" s="40"/>
      <c r="C43" s="40">
        <v>1.0000000000000001E-5</v>
      </c>
      <c r="D43" s="40"/>
      <c r="E43" s="40"/>
      <c r="F43" s="40"/>
      <c r="G43" s="40"/>
      <c r="H43" s="40"/>
      <c r="I43" s="40"/>
      <c r="J43" s="40"/>
      <c r="K43" s="40"/>
      <c r="L43" s="40"/>
      <c r="M43" s="40"/>
      <c r="N43" s="40"/>
      <c r="O43" s="40"/>
      <c r="P43" s="41">
        <v>1.0000000000000001E-5</v>
      </c>
      <c r="Q43" s="34"/>
      <c r="R43" s="34"/>
      <c r="S43" s="34"/>
      <c r="T43" s="34"/>
    </row>
    <row r="44" spans="1:20" ht="30" x14ac:dyDescent="0.25">
      <c r="A44" s="35" t="s">
        <v>76</v>
      </c>
      <c r="B44" s="40"/>
      <c r="C44" s="40"/>
      <c r="D44" s="40"/>
      <c r="E44" s="40"/>
      <c r="F44" s="40"/>
      <c r="G44" s="40"/>
      <c r="H44" s="40"/>
      <c r="I44" s="40"/>
      <c r="J44" s="40">
        <v>1152.51812</v>
      </c>
      <c r="K44" s="40">
        <v>1935.3191899999999</v>
      </c>
      <c r="L44" s="40"/>
      <c r="M44" s="40"/>
      <c r="N44" s="40"/>
      <c r="O44" s="40"/>
      <c r="P44" s="41">
        <v>3087.8373099999999</v>
      </c>
      <c r="Q44" s="34"/>
      <c r="R44" s="34"/>
      <c r="S44" s="34"/>
      <c r="T44" s="34"/>
    </row>
    <row r="45" spans="1:20" ht="30" x14ac:dyDescent="0.25">
      <c r="A45" s="35" t="s">
        <v>77</v>
      </c>
      <c r="B45" s="40"/>
      <c r="C45" s="40"/>
      <c r="D45" s="40"/>
      <c r="E45" s="40"/>
      <c r="F45" s="40"/>
      <c r="G45" s="40"/>
      <c r="H45" s="40"/>
      <c r="I45" s="40"/>
      <c r="J45" s="40"/>
      <c r="K45" s="40"/>
      <c r="L45" s="40"/>
      <c r="M45" s="40"/>
      <c r="N45" s="40">
        <v>254.8854</v>
      </c>
      <c r="O45" s="40"/>
      <c r="P45" s="41">
        <v>254.8854</v>
      </c>
      <c r="Q45" s="34"/>
      <c r="R45" s="34"/>
      <c r="S45" s="34"/>
      <c r="T45" s="34"/>
    </row>
    <row r="46" spans="1:20" ht="60" x14ac:dyDescent="0.25">
      <c r="A46" s="35" t="s">
        <v>78</v>
      </c>
      <c r="B46" s="40"/>
      <c r="C46" s="40"/>
      <c r="D46" s="40">
        <v>91.361760000000004</v>
      </c>
      <c r="E46" s="40">
        <v>68.612399999999994</v>
      </c>
      <c r="F46" s="40">
        <v>32.152470000000001</v>
      </c>
      <c r="G46" s="40">
        <v>92.025000000000006</v>
      </c>
      <c r="H46" s="40">
        <v>60.531680000000001</v>
      </c>
      <c r="I46" s="40">
        <v>4.7854299999999999</v>
      </c>
      <c r="J46" s="40">
        <v>153.45593</v>
      </c>
      <c r="K46" s="40">
        <v>64.107640000000004</v>
      </c>
      <c r="L46" s="40">
        <v>65.123760000000004</v>
      </c>
      <c r="M46" s="40">
        <v>117.96897</v>
      </c>
      <c r="N46" s="40">
        <v>73.820509999999999</v>
      </c>
      <c r="O46" s="40">
        <v>43.037280000000003</v>
      </c>
      <c r="P46" s="41">
        <v>866.98283000000004</v>
      </c>
      <c r="Q46" s="34"/>
      <c r="R46" s="34"/>
      <c r="S46" s="34"/>
      <c r="T46" s="34"/>
    </row>
    <row r="47" spans="1:20" ht="150" x14ac:dyDescent="0.25">
      <c r="A47" s="35" t="s">
        <v>79</v>
      </c>
      <c r="B47" s="40">
        <v>42938.685319999997</v>
      </c>
      <c r="C47" s="40"/>
      <c r="D47" s="40"/>
      <c r="E47" s="40"/>
      <c r="F47" s="40"/>
      <c r="G47" s="40"/>
      <c r="H47" s="40"/>
      <c r="I47" s="40">
        <v>83320.388760000002</v>
      </c>
      <c r="J47" s="40">
        <v>6752.241</v>
      </c>
      <c r="K47" s="40"/>
      <c r="L47" s="40"/>
      <c r="M47" s="40"/>
      <c r="N47" s="40"/>
      <c r="O47" s="40"/>
      <c r="P47" s="41">
        <v>133011.31508</v>
      </c>
      <c r="Q47" s="34"/>
      <c r="R47" s="34"/>
      <c r="S47" s="34"/>
      <c r="T47" s="34"/>
    </row>
    <row r="48" spans="1:20" ht="120" x14ac:dyDescent="0.25">
      <c r="A48" s="35" t="s">
        <v>80</v>
      </c>
      <c r="B48" s="40">
        <v>15435.949000000001</v>
      </c>
      <c r="C48" s="40"/>
      <c r="D48" s="40"/>
      <c r="E48" s="40"/>
      <c r="F48" s="40"/>
      <c r="G48" s="40"/>
      <c r="H48" s="40"/>
      <c r="I48" s="40"/>
      <c r="J48" s="40"/>
      <c r="K48" s="40"/>
      <c r="L48" s="40"/>
      <c r="M48" s="40"/>
      <c r="N48" s="40"/>
      <c r="O48" s="40"/>
      <c r="P48" s="41">
        <v>15435.949000000001</v>
      </c>
      <c r="Q48" s="34"/>
      <c r="R48" s="34"/>
      <c r="S48" s="34"/>
      <c r="T48" s="34"/>
    </row>
    <row r="49" spans="1:20" ht="75" x14ac:dyDescent="0.25">
      <c r="A49" s="35" t="s">
        <v>81</v>
      </c>
      <c r="B49" s="40"/>
      <c r="C49" s="40">
        <v>354.61799999999999</v>
      </c>
      <c r="D49" s="40"/>
      <c r="E49" s="40"/>
      <c r="F49" s="40"/>
      <c r="G49" s="40"/>
      <c r="H49" s="40"/>
      <c r="I49" s="40"/>
      <c r="J49" s="40"/>
      <c r="K49" s="40"/>
      <c r="L49" s="40"/>
      <c r="M49" s="40"/>
      <c r="N49" s="40"/>
      <c r="O49" s="40"/>
      <c r="P49" s="41">
        <v>354.61799999999999</v>
      </c>
      <c r="Q49" s="34"/>
      <c r="R49" s="34"/>
      <c r="S49" s="34"/>
      <c r="T49" s="34"/>
    </row>
    <row r="50" spans="1:20" ht="75" x14ac:dyDescent="0.25">
      <c r="A50" s="35" t="s">
        <v>82</v>
      </c>
      <c r="B50" s="40">
        <v>10907.46089</v>
      </c>
      <c r="C50" s="40">
        <v>6271.8317399999996</v>
      </c>
      <c r="D50" s="40">
        <v>1000</v>
      </c>
      <c r="E50" s="40">
        <v>178.33614</v>
      </c>
      <c r="F50" s="40">
        <v>139.34432000000001</v>
      </c>
      <c r="G50" s="40">
        <v>104.929</v>
      </c>
      <c r="H50" s="40">
        <v>199.16512</v>
      </c>
      <c r="I50" s="40"/>
      <c r="J50" s="40">
        <v>4537.8016900000002</v>
      </c>
      <c r="K50" s="40">
        <v>493.59386999999998</v>
      </c>
      <c r="L50" s="40">
        <v>942.95259999999996</v>
      </c>
      <c r="M50" s="40">
        <v>1244.3925099999999</v>
      </c>
      <c r="N50" s="40">
        <v>204.51175000000001</v>
      </c>
      <c r="O50" s="40">
        <v>398.67775999999998</v>
      </c>
      <c r="P50" s="41">
        <v>26622.99739</v>
      </c>
      <c r="Q50" s="34"/>
      <c r="R50" s="34"/>
      <c r="S50" s="34"/>
      <c r="T50" s="34"/>
    </row>
    <row r="51" spans="1:20" ht="60" x14ac:dyDescent="0.25">
      <c r="A51" s="35" t="s">
        <v>83</v>
      </c>
      <c r="B51" s="40">
        <v>4382.1154999999999</v>
      </c>
      <c r="C51" s="40">
        <v>2669.0749999999998</v>
      </c>
      <c r="D51" s="40">
        <v>57.526000000000003</v>
      </c>
      <c r="E51" s="40">
        <v>493.815</v>
      </c>
      <c r="F51" s="40">
        <v>115.05200000000001</v>
      </c>
      <c r="G51" s="40">
        <v>345.15600000000001</v>
      </c>
      <c r="H51" s="40">
        <v>28.763000000000002</v>
      </c>
      <c r="I51" s="40"/>
      <c r="J51" s="40">
        <v>145.05199999999999</v>
      </c>
      <c r="K51" s="40">
        <v>28.763000000000002</v>
      </c>
      <c r="L51" s="40"/>
      <c r="M51" s="40">
        <v>86.289000000000001</v>
      </c>
      <c r="N51" s="40">
        <v>143.815</v>
      </c>
      <c r="O51" s="40">
        <v>28.763000000000002</v>
      </c>
      <c r="P51" s="41">
        <v>8524.1844999999994</v>
      </c>
      <c r="Q51" s="34"/>
      <c r="R51" s="34"/>
      <c r="S51" s="34"/>
      <c r="T51" s="34"/>
    </row>
    <row r="52" spans="1:20" ht="60" x14ac:dyDescent="0.25">
      <c r="A52" s="35" t="s">
        <v>84</v>
      </c>
      <c r="B52" s="40"/>
      <c r="C52" s="40"/>
      <c r="D52" s="40"/>
      <c r="E52" s="40"/>
      <c r="F52" s="40"/>
      <c r="G52" s="40"/>
      <c r="H52" s="40"/>
      <c r="I52" s="40"/>
      <c r="J52" s="40"/>
      <c r="K52" s="40"/>
      <c r="L52" s="40">
        <v>324.24279999999999</v>
      </c>
      <c r="M52" s="40"/>
      <c r="N52" s="40"/>
      <c r="O52" s="40">
        <v>-1.0000000000000001E-5</v>
      </c>
      <c r="P52" s="41">
        <v>324.24279000000001</v>
      </c>
      <c r="Q52" s="34"/>
      <c r="R52" s="34"/>
      <c r="S52" s="34"/>
      <c r="T52" s="34"/>
    </row>
    <row r="53" spans="1:20" ht="75" x14ac:dyDescent="0.25">
      <c r="A53" s="35" t="s">
        <v>85</v>
      </c>
      <c r="B53" s="40"/>
      <c r="C53" s="40"/>
      <c r="D53" s="40">
        <v>50</v>
      </c>
      <c r="E53" s="40"/>
      <c r="F53" s="40"/>
      <c r="G53" s="40"/>
      <c r="H53" s="40"/>
      <c r="I53" s="40"/>
      <c r="J53" s="40"/>
      <c r="K53" s="40"/>
      <c r="L53" s="40"/>
      <c r="M53" s="40"/>
      <c r="N53" s="40">
        <v>146.09200000000001</v>
      </c>
      <c r="O53" s="40"/>
      <c r="P53" s="41">
        <v>196.09200000000001</v>
      </c>
      <c r="Q53" s="34"/>
      <c r="R53" s="34"/>
      <c r="S53" s="34"/>
      <c r="T53" s="34"/>
    </row>
    <row r="54" spans="1:20" ht="255" x14ac:dyDescent="0.25">
      <c r="A54" s="35" t="s">
        <v>86</v>
      </c>
      <c r="B54" s="40"/>
      <c r="C54" s="40"/>
      <c r="D54" s="40"/>
      <c r="E54" s="40"/>
      <c r="F54" s="40"/>
      <c r="G54" s="40"/>
      <c r="H54" s="40"/>
      <c r="I54" s="40"/>
      <c r="J54" s="40"/>
      <c r="K54" s="40"/>
      <c r="L54" s="40">
        <v>740.25</v>
      </c>
      <c r="M54" s="40"/>
      <c r="N54" s="40"/>
      <c r="O54" s="40"/>
      <c r="P54" s="41">
        <v>740.25</v>
      </c>
      <c r="Q54" s="34"/>
      <c r="R54" s="34"/>
      <c r="S54" s="34"/>
      <c r="T54" s="34"/>
    </row>
    <row r="55" spans="1:20" ht="30" x14ac:dyDescent="0.25">
      <c r="A55" s="35" t="s">
        <v>87</v>
      </c>
      <c r="B55" s="40"/>
      <c r="C55" s="40"/>
      <c r="D55" s="40"/>
      <c r="E55" s="40"/>
      <c r="F55" s="40"/>
      <c r="G55" s="40"/>
      <c r="H55" s="40"/>
      <c r="I55" s="40"/>
      <c r="J55" s="40"/>
      <c r="K55" s="40">
        <v>1321.5211099999999</v>
      </c>
      <c r="L55" s="40"/>
      <c r="M55" s="40"/>
      <c r="N55" s="40"/>
      <c r="O55" s="40"/>
      <c r="P55" s="41">
        <v>1321.5211099999999</v>
      </c>
      <c r="Q55" s="34"/>
      <c r="R55" s="34"/>
      <c r="S55" s="34"/>
      <c r="T55" s="34"/>
    </row>
    <row r="56" spans="1:20" x14ac:dyDescent="0.25">
      <c r="A56" s="32" t="s">
        <v>88</v>
      </c>
      <c r="B56" s="41">
        <v>869174.10528000002</v>
      </c>
      <c r="C56" s="41">
        <v>348530.34229</v>
      </c>
      <c r="D56" s="41">
        <v>108255.35303</v>
      </c>
      <c r="E56" s="41">
        <v>73094.255099999995</v>
      </c>
      <c r="F56" s="41">
        <v>19525.823199999999</v>
      </c>
      <c r="G56" s="41">
        <v>87510.166729999997</v>
      </c>
      <c r="H56" s="41">
        <v>23469.618340000001</v>
      </c>
      <c r="I56" s="41">
        <v>101523.90948</v>
      </c>
      <c r="J56" s="41">
        <v>168019.07368</v>
      </c>
      <c r="K56" s="41">
        <v>119509.63642</v>
      </c>
      <c r="L56" s="41">
        <v>89714.918059999996</v>
      </c>
      <c r="M56" s="41">
        <v>46024.880819999998</v>
      </c>
      <c r="N56" s="41">
        <v>60243.18219</v>
      </c>
      <c r="O56" s="41">
        <v>33444.756350000003</v>
      </c>
      <c r="P56" s="41">
        <v>2148040.02097</v>
      </c>
      <c r="Q56" s="33"/>
      <c r="R56" s="33"/>
      <c r="S56" s="33"/>
      <c r="T56" s="33"/>
    </row>
  </sheetData>
  <pageMargins left="0.23622047244094491" right="0.15748031496062992" top="0.31496062992125984" bottom="0.31496062992125984" header="0.19685039370078741" footer="0.15748031496062992"/>
  <pageSetup paperSize="9" scale="5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13</vt:i4>
      </vt:variant>
    </vt:vector>
  </HeadingPairs>
  <TitlesOfParts>
    <vt:vector size="15" baseType="lpstr">
      <vt:lpstr>Бюджетополучатели</vt:lpstr>
      <vt:lpstr>Муниципальные районы</vt:lpstr>
      <vt:lpstr>Date</vt:lpstr>
      <vt:lpstr>EndData</vt:lpstr>
      <vt:lpstr>EndData1</vt:lpstr>
      <vt:lpstr>EndData2</vt:lpstr>
      <vt:lpstr>EndDate</vt:lpstr>
      <vt:lpstr>period</vt:lpstr>
      <vt:lpstr>StartData</vt:lpstr>
      <vt:lpstr>StartData1</vt:lpstr>
      <vt:lpstr>Year</vt:lpstr>
      <vt:lpstr>Бюджетополучатели!Заголовки_для_печати</vt:lpstr>
      <vt:lpstr>'Муниципальные районы'!Заголовки_для_печати</vt:lpstr>
      <vt:lpstr>Бюджетополучатели!Область_печати</vt:lpstr>
      <vt:lpstr>'Муниципальные районы'!Область_печати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2023-11-21T01:44:31Z</dcterms:modified>
</cp:coreProperties>
</file>