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Учреждения!$45:$46</definedName>
    <definedName name="_xlnm.Print_Area" localSheetId="1">'Муниципальные районы'!$A$1:$P$33</definedName>
    <definedName name="_xlnm.Print_Area" localSheetId="0">Учреждения!$A$1:$E$84</definedName>
  </definedNames>
  <calcPr calcId="162913"/>
</workbook>
</file>

<file path=xl/calcChain.xml><?xml version="1.0" encoding="utf-8"?>
<calcChain xmlns="http://schemas.openxmlformats.org/spreadsheetml/2006/main">
  <c r="E41" i="1" l="1"/>
  <c r="B31" i="2"/>
  <c r="E9" i="1"/>
  <c r="A2" i="2" l="1"/>
  <c r="B2" i="2" s="1"/>
  <c r="C2" i="2" s="1"/>
  <c r="A32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<sst xmlns="http://schemas.openxmlformats.org/spreadsheetml/2006/main" count="129" uniqueCount="128">
  <si>
    <t xml:space="preserve"> Справка о доходах и расходах краевого бюджета</t>
  </si>
  <si>
    <t>тыс.рублей</t>
  </si>
  <si>
    <t>Доходы</t>
  </si>
  <si>
    <t>Финансовая помощь из федерального бюджета - всего, в том числе: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</si>
  <si>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</si>
  <si>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</si>
  <si>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</si>
  <si>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</si>
  <si>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</si>
  <si>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</si>
  <si>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</si>
  <si>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</si>
  <si>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</si>
  <si>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</si>
  <si>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</si>
  <si>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</si>
  <si>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</si>
  <si>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</si>
  <si>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</si>
  <si>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</si>
  <si>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</si>
  <si>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</si>
  <si>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</si>
  <si>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</si>
  <si>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</si>
  <si>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</si>
  <si>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</si>
  <si>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</si>
  <si>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</si>
  <si>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</si>
  <si>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</si>
  <si>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</si>
  <si>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для осуществления  государственных полномочий Камчатского края по созданию и организации деятельности муниципальных комиссий по делам несовершеннолетних и защите их прав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</si>
  <si>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</si>
  <si>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проживающих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</si>
  <si>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</si>
  <si>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</si>
  <si>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</si>
  <si>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</si>
  <si>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</si>
  <si>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</si>
  <si>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 по оказанию государственной социальной помощи на основании социального контракта малоимущим гражданам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</si>
  <si>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</si>
  <si>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 государственных полномочий Камчатского края по предоставлению гражданам, находящимся в трудной жизненной ситуации, проживающим в Камчатском крае, социальной поддержки в форме материальной помощи</t>
  </si>
  <si>
    <t>Иные межбюджетные трансферты на возмещение произведенных расходов по организации работы пунктов временного размещения, размещению и питанию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Камчатского края в экстренном массовом порядке и находящихся в пунктах временного размещения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</si>
  <si>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(Детский сад по ул. Вилюйская, 60 в г. Петропавловске-Камчатском)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</si>
  <si>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(Спортивный зал в Козыревском сельском поселении Усть-Камчатского муниципального района Камчатского края)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</si>
  <si>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</si>
  <si>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проектов по развитию территорий, расположенных в границах населенных пунктов, предусматривающих строительство жилья</t>
  </si>
  <si>
    <t>Сохранение объекта культурного наследия регионального значения «Дом № 13 по ул. Красинцев в г. Петропавловске-Камчатском»</t>
  </si>
  <si>
    <t>Приобретение подвижного состава пассажирского транспорта общего пользования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</si>
  <si>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</si>
  <si>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Оказание государственной социальной помощи на основании социального контракта отдельным категориям граждан</t>
  </si>
  <si>
    <t>Обеспечение комплексного развития сельских территорий</t>
  </si>
  <si>
    <t>Всего:</t>
  </si>
  <si>
    <t>03.12.2023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</si>
  <si>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</si>
  <si>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</si>
  <si>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</si>
  <si>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Администрация Губернатора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</si>
  <si>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</si>
  <si>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</si>
  <si>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</si>
  <si>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</si>
  <si>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</si>
  <si>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и жилищной политики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</si>
  <si>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</si>
  <si>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</si>
  <si>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благополучия и семейной политики Камчатского края</t>
  </si>
  <si>
    <t>Министерство культуры Камчатского края</t>
  </si>
  <si>
    <t>Министерство по чрезвычайным ситуациям Камчатского края</t>
  </si>
  <si>
    <t>Министерство цифрового развития Камчатского края</t>
  </si>
  <si>
    <t>Министерство имущественных и земельных отношений Камчатского края</t>
  </si>
  <si>
    <t>Министерство труда и развития кадрового потенциала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</si>
  <si>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</si>
  <si>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</si>
  <si>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</si>
  <si>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</si>
  <si>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</si>
  <si>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Избирательная комиссия Камчатского края</t>
  </si>
  <si>
    <t>Министерство экономического развития Камчатского края</t>
  </si>
  <si>
    <t>Петропавловск-Камчатская городская территориальная избирательная комиссия</t>
  </si>
  <si>
    <t>Министерство спорта Камчатского края</t>
  </si>
  <si>
    <t>Агентство лесного хозяйства Камчатского края</t>
  </si>
  <si>
    <t>Министерство туризма Камчатского края</t>
  </si>
  <si>
    <t>Служба охраны объектов культурного наследия Камчатского края</t>
  </si>
  <si>
    <t>Агентство записи актов гражданского состояния и архивного дела Камчатского края</t>
  </si>
  <si>
    <t>Министерство по делам местного самоуправления и развитию Корякского округа Камчатского края</t>
  </si>
  <si>
    <t>Министерство развития гражданского общества и молодежи Камчатского края</t>
  </si>
  <si>
    <t>Елизовская территориальная избирательная комиссия</t>
  </si>
  <si>
    <t>Усть-Камчатская территориальная избирательная комиссия</t>
  </si>
  <si>
    <t>ИТОГО</t>
  </si>
  <si>
    <t>27.11.2023</t>
  </si>
  <si>
    <t>Привлечение остатков средств на единый счет краевого бюджета с казначейских счетов</t>
  </si>
  <si>
    <t>Субсидии бюджетам субъектов Российской Федерации на выплату региональных социальных доплат к пенсии</t>
  </si>
  <si>
    <t>Субсидии бюджетам субъектов Российской Федерации на осуществление единовременной выплаты при рождении первого ребенка, а также предоставление регионального материнского (семейного) капитала при рождении второго ребенка в субъектах Российской Федерации, входящих в состав Дальневосточного федерального округа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</si>
  <si>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</si>
  <si>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на реализацию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</si>
  <si>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</si>
  <si>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субъектов Российской Федерации на осуществление ежемесячных выплат на детей в возрасте от трех до семи лет включительно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</si>
  <si>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</si>
  <si>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Субсидии бюджетам субъектов Российской Федерации на разработку и реализацию комплекса мер, направленных на повышение доступности и популяризации туризма для детей школьного возраста </t>
  </si>
  <si>
    <t>Субсидии бюджетам на реализацию региональных проектов модернизации первичного звена здравоохранения</t>
  </si>
  <si>
    <t>Субсидии бюджетам субъектов Российской Федерации в целях софинансирования расходных обязательств субъектов Российской Федерации, возникающих при реализации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</si>
  <si>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Субсидии бюджетам субъектов Российской Федерации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</si>
  <si>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</si>
  <si>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реализацию дополнительных мероприятий в сфере занятости населения</t>
  </si>
  <si>
    <t xml:space="preserve">Субсидия бюджетам субъектов Российской Федерации на достижение показателей государственной программы Российской Федерации "Реализация государственной национальной политики" </t>
  </si>
  <si>
    <t>Субсидии бюджетам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</si>
  <si>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Субсидии бюджетам на реализацию программ формирования современной городской среды</t>
  </si>
  <si>
    <t>Субсидии бюджетам на обеспечение комплексного развития сельских территорий</t>
  </si>
  <si>
    <t>Субсидии бюджетам на техническое оснащение муниципальных музеев</t>
  </si>
  <si>
    <t>Субсидии бюджетам субъектов Российской Федерации на софинансирование создания и (или) модернизации инфраструктуры в сфере культуры региональной (муниципальной) собственности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</si>
  <si>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</si>
  <si>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</si>
  <si>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N 1032-I "О занятости населения в Российской Федерации"</t>
  </si>
  <si>
    <t>Единая субвенция бюджетам субъектов Российской Федерации и бюджету г. Байконура</t>
  </si>
  <si>
    <t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</si>
  <si>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</t>
  </si>
  <si>
    <t>Межбюджетные трансферты, передаваемые бюджетам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</si>
  <si>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</si>
  <si>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</si>
  <si>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</si>
  <si>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Прочие безвозмездные поступления в бюджеты субъектов Российской Федерации</t>
  </si>
  <si>
    <t>Перечисления из бюджетов субъектов Российской Федерации (в бюджеты субъектов Российской Федерации)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</si>
  <si>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Всего доходов с учетом привлеченных средств</t>
  </si>
  <si>
    <t>Справочно:</t>
  </si>
  <si>
    <t>Привлечение остатков средств на единый счет краевого бюджета с казначейских счетов для осуществления и отражения операций с денежными средствами, поступающими во временное распоряжение получателей средств краевого бюджета, с денежными средствами краевых государственных бюджетных и автономных учреждений, с денежными средствами получателей средств из краевого бюджета, с денежными средствами участников казначейского сопровождения, с денежными средствами территориального фонда обязательного медицинского страхования Камчатского края (с 01.01.2023 по 03.12.2023)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</si>
</sst>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70" formatCode="###\ ###\ ###\ ###\ ##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charset val="204"/>
    </font>
    <font>
      <sz val="10"/>
      <color rgb="FF000000"/>
      <name val="Times New Roman"/>
      <family val="2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6" fillId="0" borderId="0"/>
    <xf numFmtId="0" fontId="16" fillId="0" borderId="0" applyNumberFormat="0" applyBorder="0" applyAlignment="0"/>
    <xf numFmtId="0" fontId="18" fillId="0" borderId="0"/>
    <xf numFmtId="0" fontId="18" fillId="0" borderId="0" applyNumberFormat="0" applyBorder="0" applyAlignment="0"/>
    <xf numFmtId="0" fontId="18" fillId="0" borderId="0"/>
    <xf numFmtId="0" fontId="18" fillId="0" borderId="0" applyNumberFormat="0" applyBorder="0" applyAlignment="0"/>
    <xf numFmtId="0" fontId="18" fillId="0" borderId="0"/>
    <xf numFmtId="0" fontId="18" fillId="0" borderId="0" applyNumberFormat="0" applyBorder="0" applyAlignment="0"/>
  </cellStyleXfs>
  <cellXfs count="6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/>
    <xf numFmtId="14" fontId="9" fillId="0" borderId="0" xfId="0" applyNumberFormat="1" applyFont="1"/>
    <xf numFmtId="0" fontId="10" fillId="0" borderId="0" xfId="0" applyFont="1"/>
    <xf numFmtId="0" fontId="1" fillId="2" borderId="0" xfId="0" applyFont="1" applyFill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4" fillId="0" borderId="0" xfId="0" applyNumberFormat="1" applyFont="1"/>
    <xf numFmtId="0" fontId="14" fillId="0" borderId="0" xfId="0" applyFont="1"/>
    <xf numFmtId="14" fontId="12" fillId="0" borderId="0" xfId="0" applyNumberFormat="1" applyFont="1"/>
    <xf numFmtId="0" fontId="15" fillId="0" borderId="0" xfId="0" applyFont="1"/>
    <xf numFmtId="0" fontId="12" fillId="0" borderId="0" xfId="0" applyFont="1" applyAlignment="1">
      <alignment horizontal="right"/>
    </xf>
    <xf numFmtId="164" fontId="3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right" wrapText="1"/>
    </xf>
    <xf numFmtId="164" fontId="7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64" fontId="7" fillId="0" borderId="4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left" wrapText="1"/>
    </xf>
    <xf numFmtId="0" fontId="3" fillId="0" borderId="9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0" fontId="12" fillId="0" borderId="0" xfId="0" applyFont="1"/>
    <xf numFmtId="49" fontId="17" fillId="0" borderId="4" xfId="1" applyNumberFormat="1" applyFont="1" applyFill="1" applyBorder="1" applyAlignment="1" applyProtection="1">
      <alignment horizontal="left" vertical="center" wrapText="1"/>
    </xf>
    <xf numFmtId="170" fontId="17" fillId="0" borderId="4" xfId="1" applyNumberFormat="1" applyFont="1" applyFill="1" applyBorder="1" applyAlignment="1" applyProtection="1">
      <alignment horizontal="right" vertical="center"/>
    </xf>
    <xf numFmtId="164" fontId="2" fillId="0" borderId="4" xfId="0" applyNumberFormat="1" applyFont="1" applyBorder="1" applyAlignment="1">
      <alignment horizontal="left" wrapText="1"/>
    </xf>
    <xf numFmtId="164" fontId="19" fillId="0" borderId="4" xfId="0" applyNumberFormat="1" applyFont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12" fillId="0" borderId="4" xfId="0" applyFont="1" applyBorder="1"/>
  </cellXfs>
  <cellStyles count="9">
    <cellStyle name="Обычный" xfId="0" builtinId="0"/>
    <cellStyle name="Обычный 2" xfId="2"/>
    <cellStyle name="Обычный 2 2" xfId="8"/>
    <cellStyle name="Обычный 2 3" xfId="6"/>
    <cellStyle name="Обычный 2 4" xfId="4"/>
    <cellStyle name="Обычный 3" xfId="1"/>
    <cellStyle name="Обычный 3 2" xfId="5"/>
    <cellStyle name="Обычный 3 3" xfId="3"/>
    <cellStyle name="Обычный 4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view="pageBreakPreview" zoomScaleNormal="100" zoomScaleSheetLayoutView="100" workbookViewId="0">
      <selection activeCell="J12" sqref="J12"/>
    </sheetView>
  </sheetViews>
  <sheetFormatPr defaultColWidth="8.7109375" defaultRowHeight="15" x14ac:dyDescent="0.25"/>
  <cols>
    <col min="1" max="1" width="69.28515625" style="30" customWidth="1"/>
    <col min="2" max="2" width="13.85546875" style="30" customWidth="1"/>
    <col min="3" max="4" width="14.42578125" style="30" customWidth="1"/>
    <col min="5" max="5" width="12.42578125" style="30" customWidth="1"/>
    <col min="6" max="6" width="12.5703125" style="30" customWidth="1"/>
    <col min="7" max="7" width="16" style="30" bestFit="1" customWidth="1"/>
    <col min="8" max="8" width="8.7109375" style="30"/>
    <col min="9" max="9" width="10.140625" style="30" bestFit="1" customWidth="1"/>
    <col min="10" max="16384" width="8.7109375" style="30"/>
  </cols>
  <sheetData>
    <row r="1" spans="1:9" ht="15.75" x14ac:dyDescent="0.25">
      <c r="A1" s="45" t="s">
        <v>0</v>
      </c>
      <c r="B1" s="45"/>
      <c r="C1" s="45"/>
      <c r="D1" s="45"/>
      <c r="E1" s="45"/>
      <c r="F1" s="36" t="s">
        <v>92</v>
      </c>
      <c r="G1" s="37" t="str">
        <f>TEXT(F1,"[$-FC19]ДД ММММ")</f>
        <v>27 ноября</v>
      </c>
      <c r="H1" s="37" t="str">
        <f>TEXT(F1,"[$-FC19]ДД.ММ.ГГГ \г")</f>
        <v>27.11.2023 г</v>
      </c>
    </row>
    <row r="2" spans="1:9" ht="15.75" x14ac:dyDescent="0.25">
      <c r="A2" s="45" t="str">
        <f>CONCATENATE("с ",G1," по ",G2,"ода")</f>
        <v>с 27 ноября по 03 декабря 2023 года</v>
      </c>
      <c r="B2" s="45"/>
      <c r="C2" s="45"/>
      <c r="D2" s="45"/>
      <c r="E2" s="45"/>
      <c r="F2" s="36" t="s">
        <v>55</v>
      </c>
      <c r="G2" s="37" t="str">
        <f>TEXT(F2,"[$-FC19]ДД ММММ ГГГ \г")</f>
        <v>03 декабря 2023 г</v>
      </c>
      <c r="H2" s="37" t="str">
        <f>TEXT(F2,"[$-FC19]ДД.ММ.ГГГ \г")</f>
        <v>03.12.2023 г</v>
      </c>
      <c r="I2" s="38"/>
    </row>
    <row r="3" spans="1:9" x14ac:dyDescent="0.25">
      <c r="A3" s="1"/>
      <c r="B3" s="2"/>
      <c r="C3" s="2"/>
      <c r="D3" s="2"/>
      <c r="E3" s="3"/>
    </row>
    <row r="4" spans="1:9" x14ac:dyDescent="0.25">
      <c r="A4" s="4"/>
      <c r="B4" s="5"/>
      <c r="C4" s="5"/>
      <c r="D4" s="6"/>
      <c r="E4" s="7" t="s">
        <v>1</v>
      </c>
    </row>
    <row r="5" spans="1:9" x14ac:dyDescent="0.25">
      <c r="A5" s="46" t="str">
        <f>CONCATENATE("Остатки средств на ",H1,".")</f>
        <v>Остатки средств на 27.11.2023 г.</v>
      </c>
      <c r="B5" s="47"/>
      <c r="C5" s="47"/>
      <c r="D5" s="48"/>
      <c r="E5" s="56">
        <v>5258930.9000000004</v>
      </c>
      <c r="F5" s="38"/>
    </row>
    <row r="6" spans="1:9" x14ac:dyDescent="0.25">
      <c r="A6" s="9"/>
      <c r="B6" s="10"/>
      <c r="C6" s="10"/>
      <c r="D6" s="10"/>
      <c r="E6" s="11"/>
    </row>
    <row r="7" spans="1:9" x14ac:dyDescent="0.25">
      <c r="A7" s="53" t="s">
        <v>2</v>
      </c>
      <c r="B7" s="54"/>
      <c r="C7" s="54"/>
      <c r="D7" s="54"/>
      <c r="E7" s="12"/>
    </row>
    <row r="8" spans="1:9" x14ac:dyDescent="0.25">
      <c r="A8" s="59" t="s">
        <v>93</v>
      </c>
      <c r="B8" s="57"/>
      <c r="C8" s="57"/>
      <c r="D8" s="58"/>
      <c r="E8" s="8">
        <v>-633784.19999999995</v>
      </c>
    </row>
    <row r="9" spans="1:9" x14ac:dyDescent="0.25">
      <c r="A9" s="55" t="s">
        <v>3</v>
      </c>
      <c r="B9" s="54"/>
      <c r="C9" s="54"/>
      <c r="D9" s="54"/>
      <c r="E9" s="13">
        <f>SUM(E10:E40)</f>
        <v>1006177.5</v>
      </c>
    </row>
    <row r="10" spans="1:9" s="60" customFormat="1" ht="17.25" customHeight="1" x14ac:dyDescent="0.25">
      <c r="A10" s="61" t="s">
        <v>94</v>
      </c>
      <c r="B10" s="61"/>
      <c r="C10" s="61"/>
      <c r="D10" s="61"/>
      <c r="E10" s="62">
        <v>16397</v>
      </c>
    </row>
    <row r="11" spans="1:9" s="60" customFormat="1" ht="42" customHeight="1" x14ac:dyDescent="0.25">
      <c r="A11" s="61" t="s">
        <v>95</v>
      </c>
      <c r="B11" s="61"/>
      <c r="C11" s="61"/>
      <c r="D11" s="61"/>
      <c r="E11" s="62">
        <v>60.8</v>
      </c>
    </row>
    <row r="12" spans="1:9" s="60" customFormat="1" ht="29.25" customHeight="1" x14ac:dyDescent="0.25">
      <c r="A12" s="61" t="s">
        <v>96</v>
      </c>
      <c r="B12" s="61"/>
      <c r="C12" s="61"/>
      <c r="D12" s="61"/>
      <c r="E12" s="62">
        <v>1922.4</v>
      </c>
    </row>
    <row r="13" spans="1:9" s="60" customFormat="1" ht="29.25" customHeight="1" x14ac:dyDescent="0.25">
      <c r="A13" s="61" t="s">
        <v>97</v>
      </c>
      <c r="B13" s="61"/>
      <c r="C13" s="61"/>
      <c r="D13" s="61"/>
      <c r="E13" s="62">
        <v>13384.4</v>
      </c>
    </row>
    <row r="14" spans="1:9" s="60" customFormat="1" ht="29.25" customHeight="1" x14ac:dyDescent="0.25">
      <c r="A14" s="61" t="s">
        <v>98</v>
      </c>
      <c r="B14" s="61"/>
      <c r="C14" s="61"/>
      <c r="D14" s="61"/>
      <c r="E14" s="62">
        <v>246.6</v>
      </c>
    </row>
    <row r="15" spans="1:9" s="60" customFormat="1" ht="29.25" customHeight="1" x14ac:dyDescent="0.25">
      <c r="A15" s="61" t="s">
        <v>99</v>
      </c>
      <c r="B15" s="61"/>
      <c r="C15" s="61"/>
      <c r="D15" s="61"/>
      <c r="E15" s="62">
        <v>156.80000000000001</v>
      </c>
    </row>
    <row r="16" spans="1:9" s="60" customFormat="1" ht="29.25" customHeight="1" x14ac:dyDescent="0.25">
      <c r="A16" s="61" t="s">
        <v>100</v>
      </c>
      <c r="B16" s="61"/>
      <c r="C16" s="61"/>
      <c r="D16" s="61"/>
      <c r="E16" s="62">
        <v>12092.5</v>
      </c>
    </row>
    <row r="17" spans="1:5" s="60" customFormat="1" ht="29.25" customHeight="1" x14ac:dyDescent="0.25">
      <c r="A17" s="61" t="s">
        <v>101</v>
      </c>
      <c r="B17" s="61"/>
      <c r="C17" s="61"/>
      <c r="D17" s="61"/>
      <c r="E17" s="62">
        <v>305</v>
      </c>
    </row>
    <row r="18" spans="1:5" s="60" customFormat="1" ht="17.25" customHeight="1" x14ac:dyDescent="0.25">
      <c r="A18" s="61" t="s">
        <v>102</v>
      </c>
      <c r="B18" s="61"/>
      <c r="C18" s="61"/>
      <c r="D18" s="61"/>
      <c r="E18" s="62">
        <v>12249.4</v>
      </c>
    </row>
    <row r="19" spans="1:5" s="60" customFormat="1" ht="43.5" customHeight="1" x14ac:dyDescent="0.25">
      <c r="A19" s="61" t="s">
        <v>103</v>
      </c>
      <c r="B19" s="61"/>
      <c r="C19" s="61"/>
      <c r="D19" s="61"/>
      <c r="E19" s="62">
        <v>26.5</v>
      </c>
    </row>
    <row r="20" spans="1:5" s="60" customFormat="1" ht="29.25" customHeight="1" x14ac:dyDescent="0.25">
      <c r="A20" s="61" t="s">
        <v>104</v>
      </c>
      <c r="B20" s="61"/>
      <c r="C20" s="61"/>
      <c r="D20" s="61"/>
      <c r="E20" s="62">
        <v>382.5</v>
      </c>
    </row>
    <row r="21" spans="1:5" s="60" customFormat="1" ht="29.25" customHeight="1" x14ac:dyDescent="0.25">
      <c r="A21" s="61" t="s">
        <v>105</v>
      </c>
      <c r="B21" s="61"/>
      <c r="C21" s="61"/>
      <c r="D21" s="61"/>
      <c r="E21" s="62">
        <v>1.5</v>
      </c>
    </row>
    <row r="22" spans="1:5" s="60" customFormat="1" ht="21" customHeight="1" x14ac:dyDescent="0.25">
      <c r="A22" s="61" t="s">
        <v>106</v>
      </c>
      <c r="B22" s="61"/>
      <c r="C22" s="61"/>
      <c r="D22" s="61"/>
      <c r="E22" s="62">
        <v>11400</v>
      </c>
    </row>
    <row r="23" spans="1:5" s="60" customFormat="1" ht="29.25" customHeight="1" x14ac:dyDescent="0.25">
      <c r="A23" s="61" t="s">
        <v>107</v>
      </c>
      <c r="B23" s="61"/>
      <c r="C23" s="61"/>
      <c r="D23" s="61"/>
      <c r="E23" s="62">
        <v>38.799999999999997</v>
      </c>
    </row>
    <row r="24" spans="1:5" s="60" customFormat="1" ht="29.25" customHeight="1" x14ac:dyDescent="0.25">
      <c r="A24" s="61" t="s">
        <v>108</v>
      </c>
      <c r="B24" s="61"/>
      <c r="C24" s="61"/>
      <c r="D24" s="61"/>
      <c r="E24" s="62">
        <v>5870.1</v>
      </c>
    </row>
    <row r="25" spans="1:5" s="60" customFormat="1" ht="15.75" customHeight="1" x14ac:dyDescent="0.25">
      <c r="A25" s="61" t="s">
        <v>109</v>
      </c>
      <c r="B25" s="61"/>
      <c r="C25" s="61"/>
      <c r="D25" s="61"/>
      <c r="E25" s="62">
        <v>123.5</v>
      </c>
    </row>
    <row r="26" spans="1:5" s="60" customFormat="1" ht="19.5" customHeight="1" x14ac:dyDescent="0.25">
      <c r="A26" s="61" t="s">
        <v>110</v>
      </c>
      <c r="B26" s="61"/>
      <c r="C26" s="61"/>
      <c r="D26" s="61"/>
      <c r="E26" s="62">
        <v>322</v>
      </c>
    </row>
    <row r="27" spans="1:5" s="60" customFormat="1" ht="15.75" customHeight="1" x14ac:dyDescent="0.25">
      <c r="A27" s="61" t="s">
        <v>111</v>
      </c>
      <c r="B27" s="61"/>
      <c r="C27" s="61"/>
      <c r="D27" s="61"/>
      <c r="E27" s="62">
        <v>43.1</v>
      </c>
    </row>
    <row r="28" spans="1:5" s="60" customFormat="1" ht="29.25" customHeight="1" x14ac:dyDescent="0.25">
      <c r="A28" s="61" t="s">
        <v>112</v>
      </c>
      <c r="B28" s="61"/>
      <c r="C28" s="61"/>
      <c r="D28" s="61"/>
      <c r="E28" s="62">
        <v>843.7</v>
      </c>
    </row>
    <row r="29" spans="1:5" s="60" customFormat="1" ht="29.25" customHeight="1" x14ac:dyDescent="0.25">
      <c r="A29" s="61" t="s">
        <v>113</v>
      </c>
      <c r="B29" s="61"/>
      <c r="C29" s="61"/>
      <c r="D29" s="61"/>
      <c r="E29" s="62">
        <v>32.6</v>
      </c>
    </row>
    <row r="30" spans="1:5" s="60" customFormat="1" ht="21" customHeight="1" x14ac:dyDescent="0.25">
      <c r="A30" s="61" t="s">
        <v>114</v>
      </c>
      <c r="B30" s="61"/>
      <c r="C30" s="61"/>
      <c r="D30" s="61"/>
      <c r="E30" s="62">
        <v>2311.6999999999998</v>
      </c>
    </row>
    <row r="31" spans="1:5" s="60" customFormat="1" ht="39.75" customHeight="1" x14ac:dyDescent="0.25">
      <c r="A31" s="61" t="s">
        <v>115</v>
      </c>
      <c r="B31" s="61"/>
      <c r="C31" s="61"/>
      <c r="D31" s="61"/>
      <c r="E31" s="62">
        <v>1001.8</v>
      </c>
    </row>
    <row r="32" spans="1:5" s="60" customFormat="1" ht="19.5" customHeight="1" x14ac:dyDescent="0.25">
      <c r="A32" s="61" t="s">
        <v>116</v>
      </c>
      <c r="B32" s="61"/>
      <c r="C32" s="61"/>
      <c r="D32" s="61"/>
      <c r="E32" s="62">
        <v>2571.1</v>
      </c>
    </row>
    <row r="33" spans="1:6" s="60" customFormat="1" ht="29.25" customHeight="1" x14ac:dyDescent="0.25">
      <c r="A33" s="61" t="s">
        <v>117</v>
      </c>
      <c r="B33" s="61"/>
      <c r="C33" s="61"/>
      <c r="D33" s="61"/>
      <c r="E33" s="62">
        <v>81.400000000000006</v>
      </c>
    </row>
    <row r="34" spans="1:6" s="60" customFormat="1" ht="29.25" customHeight="1" x14ac:dyDescent="0.25">
      <c r="A34" s="61" t="s">
        <v>118</v>
      </c>
      <c r="B34" s="61"/>
      <c r="C34" s="61"/>
      <c r="D34" s="61"/>
      <c r="E34" s="62">
        <v>209.8</v>
      </c>
    </row>
    <row r="35" spans="1:6" s="60" customFormat="1" ht="29.25" customHeight="1" x14ac:dyDescent="0.25">
      <c r="A35" s="61" t="s">
        <v>119</v>
      </c>
      <c r="B35" s="61"/>
      <c r="C35" s="61"/>
      <c r="D35" s="61"/>
      <c r="E35" s="62">
        <v>9803</v>
      </c>
    </row>
    <row r="36" spans="1:6" s="60" customFormat="1" ht="29.25" customHeight="1" x14ac:dyDescent="0.25">
      <c r="A36" s="61" t="s">
        <v>120</v>
      </c>
      <c r="B36" s="61"/>
      <c r="C36" s="61"/>
      <c r="D36" s="61"/>
      <c r="E36" s="62">
        <v>11666.6</v>
      </c>
    </row>
    <row r="37" spans="1:6" s="60" customFormat="1" ht="29.25" customHeight="1" x14ac:dyDescent="0.25">
      <c r="A37" s="61" t="s">
        <v>121</v>
      </c>
      <c r="B37" s="61"/>
      <c r="C37" s="61"/>
      <c r="D37" s="61"/>
      <c r="E37" s="62">
        <v>1163.4000000000001</v>
      </c>
    </row>
    <row r="38" spans="1:6" s="60" customFormat="1" ht="29.25" customHeight="1" x14ac:dyDescent="0.25">
      <c r="A38" s="61" t="s">
        <v>122</v>
      </c>
      <c r="B38" s="61"/>
      <c r="C38" s="61"/>
      <c r="D38" s="61"/>
      <c r="E38" s="62">
        <v>63708.3</v>
      </c>
    </row>
    <row r="39" spans="1:6" s="60" customFormat="1" ht="18.75" customHeight="1" x14ac:dyDescent="0.25">
      <c r="A39" s="61" t="s">
        <v>123</v>
      </c>
      <c r="B39" s="61"/>
      <c r="C39" s="61"/>
      <c r="D39" s="61"/>
      <c r="E39" s="62">
        <v>863853.7</v>
      </c>
    </row>
    <row r="40" spans="1:6" s="60" customFormat="1" ht="45" customHeight="1" x14ac:dyDescent="0.25">
      <c r="A40" s="61" t="s">
        <v>124</v>
      </c>
      <c r="B40" s="61"/>
      <c r="C40" s="61"/>
      <c r="D40" s="61"/>
      <c r="E40" s="62">
        <v>-26092.5</v>
      </c>
    </row>
    <row r="41" spans="1:6" s="60" customFormat="1" x14ac:dyDescent="0.25">
      <c r="A41" s="63" t="s">
        <v>125</v>
      </c>
      <c r="B41" s="63"/>
      <c r="C41" s="63"/>
      <c r="D41" s="63"/>
      <c r="E41" s="65">
        <f>'Муниципальные районы'!B32-Учреждения!E5+'Муниципальные районы'!B31</f>
        <v>4472488.7158899996</v>
      </c>
    </row>
    <row r="42" spans="1:6" s="60" customFormat="1" x14ac:dyDescent="0.25">
      <c r="A42" s="64" t="s">
        <v>126</v>
      </c>
      <c r="B42" s="64"/>
      <c r="C42" s="64"/>
      <c r="D42" s="64"/>
      <c r="E42" s="66"/>
    </row>
    <row r="43" spans="1:6" s="60" customFormat="1" ht="92.25" customHeight="1" x14ac:dyDescent="0.25">
      <c r="A43" s="64" t="s">
        <v>127</v>
      </c>
      <c r="B43" s="64"/>
      <c r="C43" s="64"/>
      <c r="D43" s="64"/>
      <c r="E43" s="65">
        <v>8235031.9000000004</v>
      </c>
    </row>
    <row r="44" spans="1:6" x14ac:dyDescent="0.25">
      <c r="A44" s="14"/>
      <c r="B44" s="15"/>
      <c r="C44" s="15"/>
      <c r="D44" s="6"/>
      <c r="E44" s="16"/>
    </row>
    <row r="45" spans="1:6" x14ac:dyDescent="0.25">
      <c r="A45" s="49" t="s">
        <v>12</v>
      </c>
      <c r="B45" s="51" t="s">
        <v>4</v>
      </c>
      <c r="C45" s="52" t="s">
        <v>5</v>
      </c>
      <c r="D45" s="52"/>
      <c r="E45" s="52"/>
    </row>
    <row r="46" spans="1:6" ht="90" x14ac:dyDescent="0.25">
      <c r="A46" s="50"/>
      <c r="B46" s="51"/>
      <c r="C46" s="17" t="s">
        <v>6</v>
      </c>
      <c r="D46" s="17" t="s">
        <v>7</v>
      </c>
      <c r="E46" s="17" t="s">
        <v>8</v>
      </c>
    </row>
    <row r="47" spans="1:6" x14ac:dyDescent="0.25">
      <c r="A47" s="18" t="s">
        <v>56</v>
      </c>
      <c r="B47" s="41">
        <v>14181.34942</v>
      </c>
      <c r="C47" s="41">
        <v>14401.446980000001</v>
      </c>
      <c r="D47" s="41"/>
      <c r="E47" s="41"/>
      <c r="F47" s="40"/>
    </row>
    <row r="48" spans="1:6" x14ac:dyDescent="0.25">
      <c r="A48" s="18" t="s">
        <v>57</v>
      </c>
      <c r="B48" s="41">
        <v>13170.137000000001</v>
      </c>
      <c r="C48" s="41">
        <v>10000</v>
      </c>
      <c r="D48" s="41">
        <v>3170.1370000000002</v>
      </c>
      <c r="E48" s="41"/>
      <c r="F48" s="40"/>
    </row>
    <row r="49" spans="1:6" x14ac:dyDescent="0.25">
      <c r="A49" s="18" t="s">
        <v>58</v>
      </c>
      <c r="B49" s="41">
        <v>9313.1183500000006</v>
      </c>
      <c r="C49" s="41">
        <v>6000</v>
      </c>
      <c r="D49" s="41"/>
      <c r="E49" s="41"/>
      <c r="F49" s="40"/>
    </row>
    <row r="50" spans="1:6" x14ac:dyDescent="0.25">
      <c r="A50" s="18" t="s">
        <v>59</v>
      </c>
      <c r="B50" s="41">
        <v>73242.106620000006</v>
      </c>
      <c r="C50" s="41">
        <v>15344.80322</v>
      </c>
      <c r="D50" s="41">
        <v>1241.7903899999999</v>
      </c>
      <c r="E50" s="41"/>
      <c r="F50" s="40"/>
    </row>
    <row r="51" spans="1:6" ht="30" x14ac:dyDescent="0.25">
      <c r="A51" s="18" t="s">
        <v>60</v>
      </c>
      <c r="B51" s="41">
        <v>14775.77306</v>
      </c>
      <c r="C51" s="41">
        <v>886.49698000000001</v>
      </c>
      <c r="D51" s="41"/>
      <c r="E51" s="41"/>
      <c r="F51" s="40"/>
    </row>
    <row r="52" spans="1:6" x14ac:dyDescent="0.25">
      <c r="A52" s="18" t="s">
        <v>61</v>
      </c>
      <c r="B52" s="41">
        <v>9149.9162300000007</v>
      </c>
      <c r="C52" s="41">
        <v>5240</v>
      </c>
      <c r="D52" s="41">
        <v>1681.4967300000001</v>
      </c>
      <c r="E52" s="41"/>
      <c r="F52" s="40"/>
    </row>
    <row r="53" spans="1:6" x14ac:dyDescent="0.25">
      <c r="A53" s="18" t="s">
        <v>62</v>
      </c>
      <c r="B53" s="41">
        <v>-1199.3499999999999</v>
      </c>
      <c r="C53" s="41">
        <v>-1000</v>
      </c>
      <c r="D53" s="41">
        <v>-200</v>
      </c>
      <c r="E53" s="41"/>
      <c r="F53" s="40"/>
    </row>
    <row r="54" spans="1:6" ht="30" x14ac:dyDescent="0.25">
      <c r="A54" s="18" t="s">
        <v>63</v>
      </c>
      <c r="B54" s="41">
        <v>1038910.16331</v>
      </c>
      <c r="C54" s="41">
        <v>5554.1635200000001</v>
      </c>
      <c r="D54" s="41">
        <v>1925.8735099999999</v>
      </c>
      <c r="E54" s="41"/>
      <c r="F54" s="40"/>
    </row>
    <row r="55" spans="1:6" x14ac:dyDescent="0.25">
      <c r="A55" s="18" t="s">
        <v>64</v>
      </c>
      <c r="B55" s="41">
        <v>6360.5376299999998</v>
      </c>
      <c r="C55" s="41">
        <v>4955</v>
      </c>
      <c r="D55" s="41">
        <v>-42.956980000000001</v>
      </c>
      <c r="E55" s="41"/>
      <c r="F55" s="40"/>
    </row>
    <row r="56" spans="1:6" x14ac:dyDescent="0.25">
      <c r="A56" s="18" t="s">
        <v>65</v>
      </c>
      <c r="B56" s="41">
        <v>180058.57896000001</v>
      </c>
      <c r="C56" s="41">
        <v>18164.168880000001</v>
      </c>
      <c r="D56" s="41">
        <v>2839.2962699999998</v>
      </c>
      <c r="E56" s="41"/>
      <c r="F56" s="40"/>
    </row>
    <row r="57" spans="1:6" x14ac:dyDescent="0.25">
      <c r="A57" s="18" t="s">
        <v>66</v>
      </c>
      <c r="B57" s="41">
        <v>144076.34865</v>
      </c>
      <c r="C57" s="41"/>
      <c r="D57" s="41"/>
      <c r="E57" s="41">
        <v>100</v>
      </c>
      <c r="F57" s="40"/>
    </row>
    <row r="58" spans="1:6" x14ac:dyDescent="0.25">
      <c r="A58" s="18" t="s">
        <v>67</v>
      </c>
      <c r="B58" s="41">
        <v>311172.92307000002</v>
      </c>
      <c r="C58" s="41">
        <v>27047.52735</v>
      </c>
      <c r="D58" s="41">
        <v>7109.47937</v>
      </c>
      <c r="E58" s="41">
        <v>56237.627280000001</v>
      </c>
      <c r="F58" s="40"/>
    </row>
    <row r="59" spans="1:6" ht="30" x14ac:dyDescent="0.25">
      <c r="A59" s="18" t="s">
        <v>68</v>
      </c>
      <c r="B59" s="41">
        <v>488197.57994999998</v>
      </c>
      <c r="C59" s="41">
        <v>14158.60599</v>
      </c>
      <c r="D59" s="41">
        <v>4574.0294599999997</v>
      </c>
      <c r="E59" s="41">
        <v>271612.89661</v>
      </c>
      <c r="F59" s="40"/>
    </row>
    <row r="60" spans="1:6" x14ac:dyDescent="0.25">
      <c r="A60" s="18" t="s">
        <v>69</v>
      </c>
      <c r="B60" s="41">
        <v>46714.337639999998</v>
      </c>
      <c r="C60" s="41">
        <v>3392.1212700000001</v>
      </c>
      <c r="D60" s="41">
        <v>973.68095000000005</v>
      </c>
      <c r="E60" s="41"/>
      <c r="F60" s="40"/>
    </row>
    <row r="61" spans="1:6" x14ac:dyDescent="0.25">
      <c r="A61" s="18" t="s">
        <v>70</v>
      </c>
      <c r="B61" s="41">
        <v>-1436.3064300000001</v>
      </c>
      <c r="C61" s="41"/>
      <c r="D61" s="41">
        <v>81</v>
      </c>
      <c r="E61" s="41"/>
      <c r="F61" s="40"/>
    </row>
    <row r="62" spans="1:6" x14ac:dyDescent="0.25">
      <c r="A62" s="18" t="s">
        <v>71</v>
      </c>
      <c r="B62" s="41">
        <v>47843.878790000002</v>
      </c>
      <c r="C62" s="41">
        <v>19750</v>
      </c>
      <c r="D62" s="41"/>
      <c r="E62" s="41">
        <v>276.13499999999999</v>
      </c>
      <c r="F62" s="40"/>
    </row>
    <row r="63" spans="1:6" ht="30" x14ac:dyDescent="0.25">
      <c r="A63" s="18" t="s">
        <v>72</v>
      </c>
      <c r="B63" s="41">
        <v>7678.9365399999997</v>
      </c>
      <c r="C63" s="41">
        <v>2765.3680899999999</v>
      </c>
      <c r="D63" s="41">
        <v>1287.5076200000001</v>
      </c>
      <c r="E63" s="41"/>
      <c r="F63" s="40"/>
    </row>
    <row r="64" spans="1:6" x14ac:dyDescent="0.25">
      <c r="A64" s="18" t="s">
        <v>73</v>
      </c>
      <c r="B64" s="41">
        <v>25168.925859999999</v>
      </c>
      <c r="C64" s="41">
        <v>9300</v>
      </c>
      <c r="D64" s="41">
        <v>-886</v>
      </c>
      <c r="E64" s="41">
        <v>13487.04586</v>
      </c>
      <c r="F64" s="40"/>
    </row>
    <row r="65" spans="1:6" x14ac:dyDescent="0.25">
      <c r="A65" s="18" t="s">
        <v>74</v>
      </c>
      <c r="B65" s="41">
        <v>78724.428400000004</v>
      </c>
      <c r="C65" s="41">
        <v>4500</v>
      </c>
      <c r="D65" s="41">
        <v>1100</v>
      </c>
      <c r="E65" s="41"/>
      <c r="F65" s="40"/>
    </row>
    <row r="66" spans="1:6" ht="30" x14ac:dyDescent="0.25">
      <c r="A66" s="18" t="s">
        <v>75</v>
      </c>
      <c r="B66" s="41">
        <v>17280.99134</v>
      </c>
      <c r="C66" s="41">
        <v>12198.968220000001</v>
      </c>
      <c r="D66" s="41"/>
      <c r="E66" s="41"/>
      <c r="F66" s="40"/>
    </row>
    <row r="67" spans="1:6" x14ac:dyDescent="0.25">
      <c r="A67" s="18" t="s">
        <v>76</v>
      </c>
      <c r="B67" s="41">
        <v>6015.3047100000003</v>
      </c>
      <c r="C67" s="41">
        <v>3998.5989500000001</v>
      </c>
      <c r="D67" s="41">
        <v>697.84370000000001</v>
      </c>
      <c r="E67" s="41"/>
      <c r="F67" s="40"/>
    </row>
    <row r="68" spans="1:6" x14ac:dyDescent="0.25">
      <c r="A68" s="18" t="s">
        <v>77</v>
      </c>
      <c r="B68" s="41">
        <v>1500.67127</v>
      </c>
      <c r="C68" s="41">
        <v>1472.47127</v>
      </c>
      <c r="D68" s="41"/>
      <c r="E68" s="41"/>
      <c r="F68" s="40"/>
    </row>
    <row r="69" spans="1:6" x14ac:dyDescent="0.25">
      <c r="A69" s="18" t="s">
        <v>78</v>
      </c>
      <c r="B69" s="41">
        <v>2829.5891799999999</v>
      </c>
      <c r="C69" s="41">
        <v>1749.69111</v>
      </c>
      <c r="D69" s="41">
        <v>924.19838000000004</v>
      </c>
      <c r="E69" s="41"/>
      <c r="F69" s="40"/>
    </row>
    <row r="70" spans="1:6" x14ac:dyDescent="0.25">
      <c r="A70" s="18" t="s">
        <v>79</v>
      </c>
      <c r="B70" s="41">
        <v>5080.21443</v>
      </c>
      <c r="C70" s="41">
        <v>3754.6703200000002</v>
      </c>
      <c r="D70" s="41">
        <v>950.03018999999995</v>
      </c>
      <c r="E70" s="41"/>
      <c r="F70" s="40"/>
    </row>
    <row r="71" spans="1:6" x14ac:dyDescent="0.25">
      <c r="A71" s="18" t="s">
        <v>80</v>
      </c>
      <c r="B71" s="41">
        <v>8334.5534499999994</v>
      </c>
      <c r="C71" s="41">
        <v>4575</v>
      </c>
      <c r="D71" s="41"/>
      <c r="E71" s="41"/>
      <c r="F71" s="40"/>
    </row>
    <row r="72" spans="1:6" ht="30" x14ac:dyDescent="0.25">
      <c r="A72" s="18" t="s">
        <v>81</v>
      </c>
      <c r="B72" s="41">
        <v>569.30861000000004</v>
      </c>
      <c r="C72" s="41">
        <v>440.63011999999998</v>
      </c>
      <c r="D72" s="41">
        <v>115.27540999999999</v>
      </c>
      <c r="E72" s="41"/>
      <c r="F72" s="40"/>
    </row>
    <row r="73" spans="1:6" x14ac:dyDescent="0.25">
      <c r="A73" s="18" t="s">
        <v>82</v>
      </c>
      <c r="B73" s="41">
        <v>77915.792870000005</v>
      </c>
      <c r="C73" s="41">
        <v>2064.9161600000002</v>
      </c>
      <c r="D73" s="41">
        <v>5.7077400000000003</v>
      </c>
      <c r="E73" s="41">
        <v>137.994</v>
      </c>
      <c r="F73" s="40"/>
    </row>
    <row r="74" spans="1:6" x14ac:dyDescent="0.25">
      <c r="A74" s="18" t="s">
        <v>83</v>
      </c>
      <c r="B74" s="41">
        <v>21657.45189</v>
      </c>
      <c r="C74" s="41">
        <v>16595.123299999999</v>
      </c>
      <c r="D74" s="41">
        <v>2922.49739</v>
      </c>
      <c r="E74" s="41"/>
      <c r="F74" s="40"/>
    </row>
    <row r="75" spans="1:6" x14ac:dyDescent="0.25">
      <c r="A75" s="18" t="s">
        <v>84</v>
      </c>
      <c r="B75" s="41">
        <v>1070.5507</v>
      </c>
      <c r="C75" s="41">
        <v>736</v>
      </c>
      <c r="D75" s="41">
        <v>334.55070000000001</v>
      </c>
      <c r="E75" s="41"/>
      <c r="F75" s="40"/>
    </row>
    <row r="76" spans="1:6" x14ac:dyDescent="0.25">
      <c r="A76" s="18" t="s">
        <v>85</v>
      </c>
      <c r="B76" s="41">
        <v>552.88403000000005</v>
      </c>
      <c r="C76" s="41">
        <v>409.40102999999999</v>
      </c>
      <c r="D76" s="41"/>
      <c r="E76" s="41"/>
      <c r="F76" s="40"/>
    </row>
    <row r="77" spans="1:6" ht="30" x14ac:dyDescent="0.25">
      <c r="A77" s="18" t="s">
        <v>86</v>
      </c>
      <c r="B77" s="41">
        <v>7470.0133699999997</v>
      </c>
      <c r="C77" s="41">
        <v>3999.70336</v>
      </c>
      <c r="D77" s="41">
        <v>2126.6936700000001</v>
      </c>
      <c r="E77" s="41"/>
      <c r="F77" s="40"/>
    </row>
    <row r="78" spans="1:6" ht="30" x14ac:dyDescent="0.25">
      <c r="A78" s="18" t="s">
        <v>87</v>
      </c>
      <c r="B78" s="41">
        <v>9485.3613399999995</v>
      </c>
      <c r="C78" s="41">
        <v>4735.2983400000003</v>
      </c>
      <c r="D78" s="41">
        <v>1274.963</v>
      </c>
      <c r="E78" s="41"/>
      <c r="F78" s="40"/>
    </row>
    <row r="79" spans="1:6" ht="30" x14ac:dyDescent="0.25">
      <c r="A79" s="18" t="s">
        <v>88</v>
      </c>
      <c r="B79" s="41">
        <v>21638.528340000001</v>
      </c>
      <c r="C79" s="41">
        <v>1500</v>
      </c>
      <c r="D79" s="41">
        <v>523.64594999999997</v>
      </c>
      <c r="E79" s="41">
        <v>959.92044999999996</v>
      </c>
      <c r="F79" s="40"/>
    </row>
    <row r="80" spans="1:6" x14ac:dyDescent="0.25">
      <c r="A80" s="18" t="s">
        <v>89</v>
      </c>
      <c r="B80" s="41">
        <v>684.69487000000004</v>
      </c>
      <c r="C80" s="41">
        <v>472.31929000000002</v>
      </c>
      <c r="D80" s="41">
        <v>199.57558</v>
      </c>
      <c r="E80" s="41"/>
      <c r="F80" s="40"/>
    </row>
    <row r="81" spans="1:6" x14ac:dyDescent="0.25">
      <c r="A81" s="18" t="s">
        <v>90</v>
      </c>
      <c r="B81" s="41">
        <v>263.97399999999999</v>
      </c>
      <c r="C81" s="41">
        <v>164.572</v>
      </c>
      <c r="D81" s="41">
        <v>99.402000000000001</v>
      </c>
      <c r="E81" s="41"/>
      <c r="F81" s="40"/>
    </row>
    <row r="82" spans="1:6" x14ac:dyDescent="0.25">
      <c r="A82" s="19" t="s">
        <v>91</v>
      </c>
      <c r="B82" s="42">
        <v>2688453.2674500002</v>
      </c>
      <c r="C82" s="42">
        <v>219327.06575000001</v>
      </c>
      <c r="D82" s="42">
        <v>35029.718030000004</v>
      </c>
      <c r="E82" s="42">
        <v>342811.61920000002</v>
      </c>
      <c r="F82" s="40"/>
    </row>
    <row r="83" spans="1:6" x14ac:dyDescent="0.25">
      <c r="B83" s="40"/>
      <c r="C83" s="40"/>
      <c r="D83" s="40"/>
      <c r="E83" s="40"/>
    </row>
  </sheetData>
  <mergeCells count="43">
    <mergeCell ref="A10:D10"/>
    <mergeCell ref="A11:D11"/>
    <mergeCell ref="A12:D12"/>
    <mergeCell ref="A13:D13"/>
    <mergeCell ref="A14:D14"/>
    <mergeCell ref="A40:D40"/>
    <mergeCell ref="A43:D43"/>
    <mergeCell ref="A42:D42"/>
    <mergeCell ref="A41:D41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6:D16"/>
    <mergeCell ref="A17:D17"/>
    <mergeCell ref="A18:D18"/>
    <mergeCell ref="A19:D19"/>
    <mergeCell ref="A15:D15"/>
    <mergeCell ref="A1:E1"/>
    <mergeCell ref="A2:E2"/>
    <mergeCell ref="A5:D5"/>
    <mergeCell ref="A45:A46"/>
    <mergeCell ref="B45:B46"/>
    <mergeCell ref="C45:E45"/>
    <mergeCell ref="A7:D7"/>
    <mergeCell ref="A9:D9"/>
    <mergeCell ref="A8:D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  <rowBreaks count="1" manualBreakCount="1"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view="pageBreakPreview" zoomScaleNormal="100" zoomScaleSheetLayoutView="100" workbookViewId="0">
      <selection activeCell="B32" sqref="B32"/>
    </sheetView>
  </sheetViews>
  <sheetFormatPr defaultColWidth="8.7109375" defaultRowHeight="15" x14ac:dyDescent="0.25"/>
  <cols>
    <col min="1" max="1" width="38.28515625" style="30" customWidth="1"/>
    <col min="2" max="2" width="13.140625" style="30" customWidth="1"/>
    <col min="3" max="3" width="10.5703125" style="30" customWidth="1"/>
    <col min="4" max="4" width="11.42578125" style="30" customWidth="1"/>
    <col min="5" max="5" width="13.140625" style="30" customWidth="1"/>
    <col min="6" max="6" width="12.140625" style="30" customWidth="1"/>
    <col min="7" max="7" width="12.5703125" style="30" customWidth="1"/>
    <col min="8" max="8" width="12.7109375" style="30" customWidth="1"/>
    <col min="9" max="9" width="10.85546875" style="30" customWidth="1"/>
    <col min="10" max="10" width="12.7109375" style="30" customWidth="1"/>
    <col min="11" max="11" width="11" style="30" customWidth="1"/>
    <col min="12" max="13" width="11.85546875" style="30" customWidth="1"/>
    <col min="14" max="14" width="11.140625" style="30" customWidth="1"/>
    <col min="15" max="15" width="11.5703125" style="30" customWidth="1"/>
    <col min="16" max="16384" width="8.7109375" style="30"/>
  </cols>
  <sheetData>
    <row r="1" spans="1:20" s="27" customFormat="1" ht="15.75" x14ac:dyDescent="0.25">
      <c r="A1" s="26" t="s">
        <v>55</v>
      </c>
      <c r="C1" s="28" t="s">
        <v>11</v>
      </c>
    </row>
    <row r="2" spans="1:20" x14ac:dyDescent="0.25">
      <c r="A2" s="29" t="str">
        <f>TEXT(EndData2,"[$-FC19]ДД.ММ.ГГГ")</f>
        <v>03.12.2023</v>
      </c>
      <c r="B2" s="29">
        <f>A2+1</f>
        <v>45264</v>
      </c>
      <c r="C2" s="25" t="str">
        <f>TEXT(B2,"[$-FC19]ДД.ММ.ГГГ")</f>
        <v>04.12.2023</v>
      </c>
      <c r="P2" s="31" t="s">
        <v>10</v>
      </c>
    </row>
    <row r="3" spans="1:20" ht="51.75" customHeight="1" x14ac:dyDescent="0.25">
      <c r="A3" s="22" t="s">
        <v>13</v>
      </c>
      <c r="B3" s="32" t="s">
        <v>14</v>
      </c>
      <c r="C3" s="33" t="s">
        <v>15</v>
      </c>
      <c r="D3" s="33" t="s">
        <v>16</v>
      </c>
      <c r="E3" s="33" t="s">
        <v>17</v>
      </c>
      <c r="F3" s="33" t="s">
        <v>18</v>
      </c>
      <c r="G3" s="33" t="s">
        <v>19</v>
      </c>
      <c r="H3" s="33" t="s">
        <v>20</v>
      </c>
      <c r="I3" s="33" t="s">
        <v>21</v>
      </c>
      <c r="J3" s="33" t="s">
        <v>22</v>
      </c>
      <c r="K3" s="33" t="s">
        <v>23</v>
      </c>
      <c r="L3" s="33" t="s">
        <v>24</v>
      </c>
      <c r="M3" s="33" t="s">
        <v>25</v>
      </c>
      <c r="N3" s="33" t="s">
        <v>26</v>
      </c>
      <c r="O3" s="33" t="s">
        <v>27</v>
      </c>
      <c r="P3" s="34" t="s">
        <v>9</v>
      </c>
    </row>
    <row r="4" spans="1:20" ht="26.25" x14ac:dyDescent="0.25">
      <c r="A4" s="20" t="s">
        <v>29</v>
      </c>
      <c r="B4" s="23"/>
      <c r="C4" s="23"/>
      <c r="D4" s="23">
        <v>2355.44956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43">
        <v>2355.44956</v>
      </c>
      <c r="Q4" s="31"/>
      <c r="R4" s="31"/>
      <c r="S4" s="31"/>
      <c r="T4" s="31"/>
    </row>
    <row r="5" spans="1:20" ht="102.75" x14ac:dyDescent="0.25">
      <c r="A5" s="20" t="s">
        <v>30</v>
      </c>
      <c r="B5" s="23"/>
      <c r="C5" s="23">
        <v>7104.1158699999996</v>
      </c>
      <c r="D5" s="23"/>
      <c r="E5" s="23"/>
      <c r="F5" s="23"/>
      <c r="G5" s="23">
        <v>1312.10799</v>
      </c>
      <c r="H5" s="23"/>
      <c r="I5" s="23"/>
      <c r="J5" s="23">
        <v>52.5</v>
      </c>
      <c r="K5" s="23">
        <v>6939.6976800000002</v>
      </c>
      <c r="L5" s="23"/>
      <c r="M5" s="23">
        <v>-215.66490999999999</v>
      </c>
      <c r="N5" s="23"/>
      <c r="O5" s="23"/>
      <c r="P5" s="43">
        <v>15192.75663</v>
      </c>
      <c r="Q5" s="31"/>
      <c r="R5" s="31"/>
      <c r="S5" s="31"/>
      <c r="T5" s="31"/>
    </row>
    <row r="6" spans="1:20" ht="90" x14ac:dyDescent="0.25">
      <c r="A6" s="20" t="s">
        <v>31</v>
      </c>
      <c r="B6" s="23">
        <v>182.3</v>
      </c>
      <c r="C6" s="23">
        <v>6.9</v>
      </c>
      <c r="D6" s="23">
        <v>16.28</v>
      </c>
      <c r="E6" s="23"/>
      <c r="F6" s="23"/>
      <c r="G6" s="23">
        <v>35.591630000000002</v>
      </c>
      <c r="H6" s="23">
        <v>17.5</v>
      </c>
      <c r="I6" s="23"/>
      <c r="J6" s="23">
        <v>132</v>
      </c>
      <c r="K6" s="23">
        <v>20.242999999999999</v>
      </c>
      <c r="L6" s="23"/>
      <c r="M6" s="23"/>
      <c r="N6" s="23"/>
      <c r="O6" s="23"/>
      <c r="P6" s="43">
        <v>410.81463000000002</v>
      </c>
      <c r="Q6" s="31"/>
      <c r="R6" s="31"/>
      <c r="S6" s="31"/>
      <c r="T6" s="31"/>
    </row>
    <row r="7" spans="1:20" ht="64.5" x14ac:dyDescent="0.25">
      <c r="A7" s="20" t="s">
        <v>32</v>
      </c>
      <c r="B7" s="23"/>
      <c r="C7" s="23">
        <v>351.86863</v>
      </c>
      <c r="D7" s="23"/>
      <c r="E7" s="23"/>
      <c r="F7" s="23"/>
      <c r="G7" s="23">
        <v>388.55829999999997</v>
      </c>
      <c r="H7" s="23"/>
      <c r="I7" s="23"/>
      <c r="J7" s="23">
        <v>370.15</v>
      </c>
      <c r="K7" s="23">
        <v>418.4</v>
      </c>
      <c r="L7" s="23">
        <v>63.095370000000003</v>
      </c>
      <c r="M7" s="23">
        <v>90</v>
      </c>
      <c r="N7" s="23">
        <v>406.57499999999999</v>
      </c>
      <c r="O7" s="23">
        <v>2</v>
      </c>
      <c r="P7" s="43">
        <v>2090.6473000000001</v>
      </c>
      <c r="Q7" s="31"/>
      <c r="R7" s="31"/>
      <c r="S7" s="31"/>
      <c r="T7" s="31"/>
    </row>
    <row r="8" spans="1:20" ht="77.25" x14ac:dyDescent="0.25">
      <c r="A8" s="20" t="s">
        <v>33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>
        <v>235.20008999999999</v>
      </c>
      <c r="M8" s="23"/>
      <c r="N8" s="23"/>
      <c r="O8" s="23"/>
      <c r="P8" s="43">
        <v>235.20008999999999</v>
      </c>
      <c r="Q8" s="31"/>
      <c r="R8" s="31"/>
      <c r="S8" s="31"/>
      <c r="T8" s="31"/>
    </row>
    <row r="9" spans="1:20" ht="102.75" x14ac:dyDescent="0.25">
      <c r="A9" s="20" t="s">
        <v>34</v>
      </c>
      <c r="B9" s="23"/>
      <c r="C9" s="23">
        <v>1507.3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43">
        <v>1507.3</v>
      </c>
      <c r="Q9" s="31"/>
      <c r="R9" s="31"/>
      <c r="S9" s="31"/>
      <c r="T9" s="31"/>
    </row>
    <row r="10" spans="1:20" ht="102.75" x14ac:dyDescent="0.25">
      <c r="A10" s="20" t="s">
        <v>35</v>
      </c>
      <c r="B10" s="23"/>
      <c r="C10" s="23">
        <v>4050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43">
        <v>4050</v>
      </c>
      <c r="Q10" s="31"/>
      <c r="R10" s="31"/>
      <c r="S10" s="31"/>
      <c r="T10" s="31"/>
    </row>
    <row r="11" spans="1:20" ht="90" x14ac:dyDescent="0.25">
      <c r="A11" s="20" t="s">
        <v>36</v>
      </c>
      <c r="B11" s="23">
        <v>1095.711</v>
      </c>
      <c r="C11" s="23">
        <v>646.26369999999997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43">
        <v>1741.9747</v>
      </c>
      <c r="Q11" s="31"/>
      <c r="R11" s="31"/>
      <c r="S11" s="31"/>
      <c r="T11" s="31"/>
    </row>
    <row r="12" spans="1:20" ht="319.5" x14ac:dyDescent="0.25">
      <c r="A12" s="20" t="s">
        <v>37</v>
      </c>
      <c r="B12" s="23"/>
      <c r="C12" s="23"/>
      <c r="D12" s="23"/>
      <c r="E12" s="23"/>
      <c r="F12" s="23"/>
      <c r="G12" s="23"/>
      <c r="H12" s="23">
        <v>52.93</v>
      </c>
      <c r="I12" s="23"/>
      <c r="J12" s="23"/>
      <c r="K12" s="23"/>
      <c r="L12" s="23">
        <v>2662.087</v>
      </c>
      <c r="M12" s="23"/>
      <c r="N12" s="23"/>
      <c r="O12" s="23"/>
      <c r="P12" s="43">
        <v>2715.0169999999998</v>
      </c>
      <c r="Q12" s="31"/>
      <c r="R12" s="31"/>
      <c r="S12" s="31"/>
      <c r="T12" s="31"/>
    </row>
    <row r="13" spans="1:20" ht="128.25" x14ac:dyDescent="0.25">
      <c r="A13" s="20" t="s">
        <v>38</v>
      </c>
      <c r="B13" s="23"/>
      <c r="C13" s="23">
        <v>3.7237200000000001</v>
      </c>
      <c r="D13" s="23"/>
      <c r="E13" s="23"/>
      <c r="F13" s="23"/>
      <c r="G13" s="23"/>
      <c r="H13" s="23"/>
      <c r="I13" s="23"/>
      <c r="J13" s="23">
        <v>3.7250000000000001</v>
      </c>
      <c r="K13" s="23"/>
      <c r="L13" s="23"/>
      <c r="M13" s="23"/>
      <c r="N13" s="23"/>
      <c r="O13" s="23"/>
      <c r="P13" s="43">
        <v>7.4487199999999998</v>
      </c>
      <c r="Q13" s="31"/>
      <c r="R13" s="31"/>
      <c r="S13" s="31"/>
      <c r="T13" s="31"/>
    </row>
    <row r="14" spans="1:20" ht="77.25" x14ac:dyDescent="0.25">
      <c r="A14" s="20" t="s">
        <v>39</v>
      </c>
      <c r="B14" s="23">
        <v>300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43">
        <v>300</v>
      </c>
      <c r="Q14" s="31"/>
      <c r="R14" s="31"/>
      <c r="S14" s="31"/>
      <c r="T14" s="31"/>
    </row>
    <row r="15" spans="1:20" ht="64.5" x14ac:dyDescent="0.25">
      <c r="A15" s="20" t="s">
        <v>40</v>
      </c>
      <c r="B15" s="23">
        <v>99.740780000000001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43">
        <v>99.740780000000001</v>
      </c>
      <c r="Q15" s="31"/>
      <c r="R15" s="31"/>
      <c r="S15" s="31"/>
      <c r="T15" s="31"/>
    </row>
    <row r="16" spans="1:20" ht="77.25" x14ac:dyDescent="0.25">
      <c r="A16" s="20" t="s">
        <v>41</v>
      </c>
      <c r="B16" s="23"/>
      <c r="C16" s="23">
        <v>441.90311000000003</v>
      </c>
      <c r="D16" s="23"/>
      <c r="E16" s="23"/>
      <c r="F16" s="23"/>
      <c r="G16" s="23"/>
      <c r="H16" s="23"/>
      <c r="I16" s="23"/>
      <c r="J16" s="23"/>
      <c r="K16" s="23"/>
      <c r="L16" s="23">
        <v>98.547319999999999</v>
      </c>
      <c r="M16" s="23"/>
      <c r="N16" s="23"/>
      <c r="O16" s="23"/>
      <c r="P16" s="43">
        <v>540.45042999999998</v>
      </c>
      <c r="Q16" s="31"/>
      <c r="R16" s="31"/>
      <c r="S16" s="31"/>
      <c r="T16" s="31"/>
    </row>
    <row r="17" spans="1:20" ht="90" x14ac:dyDescent="0.25">
      <c r="A17" s="20" t="s">
        <v>42</v>
      </c>
      <c r="B17" s="23"/>
      <c r="C17" s="23"/>
      <c r="D17" s="23"/>
      <c r="E17" s="23"/>
      <c r="F17" s="23"/>
      <c r="G17" s="23">
        <v>-1660</v>
      </c>
      <c r="H17" s="23"/>
      <c r="I17" s="23"/>
      <c r="J17" s="23">
        <v>754.20693000000006</v>
      </c>
      <c r="K17" s="23"/>
      <c r="L17" s="23"/>
      <c r="M17" s="23"/>
      <c r="N17" s="23"/>
      <c r="O17" s="23"/>
      <c r="P17" s="43">
        <v>-905.79306999999994</v>
      </c>
      <c r="Q17" s="31"/>
      <c r="R17" s="31"/>
      <c r="S17" s="31"/>
      <c r="T17" s="31"/>
    </row>
    <row r="18" spans="1:20" ht="90" x14ac:dyDescent="0.25">
      <c r="A18" s="20" t="s">
        <v>43</v>
      </c>
      <c r="B18" s="23"/>
      <c r="C18" s="23"/>
      <c r="D18" s="23"/>
      <c r="E18" s="23"/>
      <c r="F18" s="23">
        <v>-215.5</v>
      </c>
      <c r="G18" s="23"/>
      <c r="H18" s="23"/>
      <c r="I18" s="23"/>
      <c r="J18" s="23"/>
      <c r="K18" s="23"/>
      <c r="L18" s="23"/>
      <c r="M18" s="23"/>
      <c r="N18" s="23"/>
      <c r="O18" s="23">
        <v>390</v>
      </c>
      <c r="P18" s="43">
        <v>174.5</v>
      </c>
      <c r="Q18" s="31"/>
      <c r="R18" s="31"/>
      <c r="S18" s="31"/>
      <c r="T18" s="31"/>
    </row>
    <row r="19" spans="1:20" ht="217.5" x14ac:dyDescent="0.25">
      <c r="A19" s="20" t="s">
        <v>44</v>
      </c>
      <c r="B19" s="23"/>
      <c r="C19" s="23">
        <v>291.78680000000003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43">
        <v>291.78680000000003</v>
      </c>
      <c r="Q19" s="31"/>
      <c r="R19" s="31"/>
      <c r="S19" s="31"/>
      <c r="T19" s="31"/>
    </row>
    <row r="20" spans="1:20" ht="90" x14ac:dyDescent="0.25">
      <c r="A20" s="20" t="s">
        <v>45</v>
      </c>
      <c r="B20" s="23">
        <v>3931.6986400000001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43">
        <v>3931.6986400000001</v>
      </c>
      <c r="Q20" s="31"/>
      <c r="R20" s="31"/>
      <c r="S20" s="31"/>
      <c r="T20" s="31"/>
    </row>
    <row r="21" spans="1:20" ht="102.75" x14ac:dyDescent="0.25">
      <c r="A21" s="20" t="s">
        <v>46</v>
      </c>
      <c r="B21" s="23"/>
      <c r="C21" s="23"/>
      <c r="D21" s="23">
        <v>34049.9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43">
        <v>34049.9</v>
      </c>
      <c r="Q21" s="31"/>
      <c r="R21" s="31"/>
      <c r="S21" s="31"/>
      <c r="T21" s="31"/>
    </row>
    <row r="22" spans="1:20" ht="39" x14ac:dyDescent="0.25">
      <c r="A22" s="20" t="s">
        <v>47</v>
      </c>
      <c r="B22" s="23"/>
      <c r="C22" s="23"/>
      <c r="D22" s="23">
        <v>140.73293000000001</v>
      </c>
      <c r="E22" s="23">
        <v>3.3827600000000002</v>
      </c>
      <c r="F22" s="23">
        <v>22.58333</v>
      </c>
      <c r="G22" s="23">
        <v>204.69302999999999</v>
      </c>
      <c r="H22" s="23">
        <v>36.066670000000002</v>
      </c>
      <c r="I22" s="23">
        <v>6.7519600000000004</v>
      </c>
      <c r="J22" s="23">
        <v>688.24755000000005</v>
      </c>
      <c r="K22" s="23">
        <v>30.95</v>
      </c>
      <c r="L22" s="23">
        <v>108.78009</v>
      </c>
      <c r="M22" s="23">
        <v>136.13332</v>
      </c>
      <c r="N22" s="23">
        <v>59.308329999999998</v>
      </c>
      <c r="O22" s="23">
        <v>43.57217</v>
      </c>
      <c r="P22" s="43">
        <v>1481.2021400000001</v>
      </c>
      <c r="Q22" s="31"/>
      <c r="R22" s="31"/>
      <c r="S22" s="31"/>
      <c r="T22" s="31"/>
    </row>
    <row r="23" spans="1:20" ht="51.75" x14ac:dyDescent="0.25">
      <c r="A23" s="20" t="s">
        <v>48</v>
      </c>
      <c r="B23" s="23"/>
      <c r="C23" s="23">
        <v>7.2270000000000003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43">
        <v>7.2270000000000003</v>
      </c>
      <c r="Q23" s="31"/>
      <c r="R23" s="31"/>
      <c r="S23" s="31"/>
      <c r="T23" s="31"/>
    </row>
    <row r="24" spans="1:20" ht="39" x14ac:dyDescent="0.25">
      <c r="A24" s="20" t="s">
        <v>49</v>
      </c>
      <c r="B24" s="23">
        <v>32461.119999999999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43">
        <v>32461.119999999999</v>
      </c>
      <c r="Q24" s="31"/>
      <c r="R24" s="31"/>
      <c r="S24" s="31"/>
      <c r="T24" s="31"/>
    </row>
    <row r="25" spans="1:20" ht="39" x14ac:dyDescent="0.25">
      <c r="A25" s="20" t="s">
        <v>50</v>
      </c>
      <c r="B25" s="23"/>
      <c r="C25" s="23">
        <v>8133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43">
        <v>8133</v>
      </c>
      <c r="Q25" s="31"/>
      <c r="R25" s="31"/>
      <c r="S25" s="31"/>
      <c r="T25" s="31"/>
    </row>
    <row r="26" spans="1:20" ht="64.5" x14ac:dyDescent="0.25">
      <c r="A26" s="20" t="s">
        <v>51</v>
      </c>
      <c r="B26" s="23">
        <v>20717.148260000002</v>
      </c>
      <c r="C26" s="23">
        <v>6000</v>
      </c>
      <c r="D26" s="23">
        <v>1000</v>
      </c>
      <c r="E26" s="23"/>
      <c r="F26" s="23">
        <v>90.078940000000003</v>
      </c>
      <c r="G26" s="23">
        <v>60.156599999999997</v>
      </c>
      <c r="H26" s="23">
        <v>52.8</v>
      </c>
      <c r="I26" s="23">
        <v>85</v>
      </c>
      <c r="J26" s="23">
        <v>2850</v>
      </c>
      <c r="K26" s="23"/>
      <c r="L26" s="23">
        <v>965.26315999999997</v>
      </c>
      <c r="M26" s="23"/>
      <c r="N26" s="23">
        <v>499.78946999999999</v>
      </c>
      <c r="O26" s="23">
        <v>264.83526000000001</v>
      </c>
      <c r="P26" s="43">
        <v>32585.071690000001</v>
      </c>
      <c r="Q26" s="31"/>
      <c r="R26" s="31"/>
      <c r="S26" s="31"/>
      <c r="T26" s="31"/>
    </row>
    <row r="27" spans="1:20" ht="39" x14ac:dyDescent="0.25">
      <c r="A27" s="20" t="s">
        <v>52</v>
      </c>
      <c r="B27" s="23"/>
      <c r="C27" s="23"/>
      <c r="D27" s="23"/>
      <c r="E27" s="23"/>
      <c r="F27" s="23"/>
      <c r="G27" s="23">
        <v>398.04279000000002</v>
      </c>
      <c r="H27" s="23"/>
      <c r="I27" s="23"/>
      <c r="J27" s="23"/>
      <c r="K27" s="23">
        <v>57.526000000000003</v>
      </c>
      <c r="L27" s="23"/>
      <c r="M27" s="23">
        <v>57.526000000000003</v>
      </c>
      <c r="N27" s="23">
        <v>143.815</v>
      </c>
      <c r="O27" s="23"/>
      <c r="P27" s="43">
        <v>656.90979000000004</v>
      </c>
      <c r="Q27" s="31"/>
      <c r="R27" s="31"/>
      <c r="S27" s="31"/>
      <c r="T27" s="31"/>
    </row>
    <row r="28" spans="1:20" ht="26.25" x14ac:dyDescent="0.25">
      <c r="A28" s="20" t="s">
        <v>53</v>
      </c>
      <c r="B28" s="23"/>
      <c r="C28" s="23"/>
      <c r="D28" s="23"/>
      <c r="E28" s="23"/>
      <c r="F28" s="23"/>
      <c r="G28" s="23"/>
      <c r="H28" s="23"/>
      <c r="I28" s="23">
        <v>344.32560999999998</v>
      </c>
      <c r="J28" s="23"/>
      <c r="K28" s="23"/>
      <c r="L28" s="23"/>
      <c r="M28" s="23"/>
      <c r="N28" s="23"/>
      <c r="O28" s="23"/>
      <c r="P28" s="43">
        <v>344.32560999999998</v>
      </c>
      <c r="Q28" s="31"/>
      <c r="R28" s="31"/>
      <c r="S28" s="31"/>
      <c r="T28" s="31"/>
    </row>
    <row r="29" spans="1:20" x14ac:dyDescent="0.25">
      <c r="A29" s="21" t="s">
        <v>54</v>
      </c>
      <c r="B29" s="24">
        <v>58787.718679999998</v>
      </c>
      <c r="C29" s="24">
        <v>28544.088830000001</v>
      </c>
      <c r="D29" s="24">
        <v>37562.36249</v>
      </c>
      <c r="E29" s="24">
        <v>3.3827600000000002</v>
      </c>
      <c r="F29" s="24">
        <v>-102.83772999999999</v>
      </c>
      <c r="G29" s="24">
        <v>739.15034000000003</v>
      </c>
      <c r="H29" s="24">
        <v>159.29667000000001</v>
      </c>
      <c r="I29" s="24">
        <v>436.07756999999998</v>
      </c>
      <c r="J29" s="24">
        <v>4850.8294800000003</v>
      </c>
      <c r="K29" s="24">
        <v>7466.8166799999999</v>
      </c>
      <c r="L29" s="24">
        <v>4132.9730300000001</v>
      </c>
      <c r="M29" s="24">
        <v>67.994410000000002</v>
      </c>
      <c r="N29" s="24">
        <v>1109.4878000000001</v>
      </c>
      <c r="O29" s="24">
        <v>700.40742999999998</v>
      </c>
      <c r="P29" s="43">
        <v>144457.74844</v>
      </c>
      <c r="Q29" s="39"/>
      <c r="R29" s="39"/>
      <c r="S29" s="39"/>
      <c r="T29" s="39"/>
    </row>
    <row r="30" spans="1:20" x14ac:dyDescent="0.2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20" x14ac:dyDescent="0.25">
      <c r="A31" s="35" t="s">
        <v>28</v>
      </c>
      <c r="B31" s="44">
        <f>P29+Учреждения!B82</f>
        <v>2832911.0158900004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20" ht="32.25" customHeight="1" x14ac:dyDescent="0.25">
      <c r="A32" s="35" t="str">
        <f>CONCATENATE("Остатки бюджетных средств на ",C2,"г.")</f>
        <v>Остатки бюджетных средств на 04.12.2023г.</v>
      </c>
      <c r="B32" s="44">
        <v>6898508.5999999996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2023-12-05T04:51:33Z</dcterms:modified>
</cp:coreProperties>
</file>