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Учреждения!$49:$50</definedName>
    <definedName name="_xlnm.Print_Area" localSheetId="1">'Муниципальные районы'!$A$1:$P$42</definedName>
    <definedName name="_xlnm.Print_Area" localSheetId="0">Учреждения!$A$1:$E$84</definedName>
  </definedNames>
  <calcPr calcId="162913"/>
</workbook>
</file>

<file path=xl/calcChain.xml><?xml version="1.0" encoding="utf-8"?>
<calcChain xmlns="http://schemas.openxmlformats.org/spreadsheetml/2006/main">
  <c r="E45" i="1" l="1"/>
  <c r="E9" i="1"/>
  <c r="B40" i="2"/>
  <c r="A2" i="2" l="1"/>
  <c r="B2" i="2" s="1"/>
  <c r="C2" i="2" s="1"/>
  <c r="A41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<sst xmlns="http://schemas.openxmlformats.org/spreadsheetml/2006/main" count="140" uniqueCount="139">
  <si>
    <t xml:space="preserve"> Справка о доходах и расходах краевого бюджета</t>
  </si>
  <si>
    <t>тыс.рублей</t>
  </si>
  <si>
    <t>Доходы</t>
  </si>
  <si>
    <t>Финансовая помощь из федерального бюджета - всего, в том числе: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</si>
  <si>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</si>
  <si>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</si>
  <si>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</si>
  <si>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</si>
  <si>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</si>
  <si>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</si>
  <si>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</si>
  <si>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</si>
  <si>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</si>
  <si>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</si>
  <si>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</si>
  <si>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</si>
  <si>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</si>
  <si>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</si>
  <si>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</si>
  <si>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</si>
  <si>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</si>
  <si>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</si>
  <si>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</si>
  <si>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</si>
  <si>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</si>
  <si>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</si>
  <si>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</si>
  <si>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</si>
  <si>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</si>
  <si>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муниципальных районов (муниципальных, городских округов)</t>
  </si>
  <si>
    <t>Дотации на поддержку мер по обеспечению сбалансированности бюджетов</t>
  </si>
  <si>
    <t>Субсидии местным бюджетам на софинансирование расходов на оплату труда работников муниципальных учреждений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</si>
  <si>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</si>
  <si>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</si>
  <si>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муниципальных комиссий по делам несовершеннолетних и защите их прав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</si>
  <si>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</si>
  <si>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</si>
  <si>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</si>
  <si>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</si>
  <si>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</si>
  <si>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</si>
  <si>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</si>
  <si>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</si>
  <si>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</si>
  <si>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</si>
  <si>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</si>
  <si>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государственных полномочий Камчатского края  по оказанию государственной социальной помощи на основании социального контракта малоимущим гражданам</t>
  </si>
  <si>
    <t>Субвенции на осуществление  отдельных государственных полномочий Камчатского края в области обращения с животными без владельцев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</si>
  <si>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</si>
  <si>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</si>
  <si>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Субвенции для осуществления  государственных полномочий Камчатского края по предоставлению гражданам, находящимся в трудной жизненной ситуации, проживающим в Камчатском крае, социальной поддержки в форме материальной помощи</t>
  </si>
  <si>
    <t>Субвенции для осуществления отдельных государственных полномочий Камчатского края по установлению регулируемых тарифов на перевозки пассажиров и багажа автомобильным транспортом общего пользования по муниципальным маршрутам регулярных перевозок в Камчатском крае</t>
  </si>
  <si>
    <t>Расходы, связанные с особым режимом безопасного функционирования закрытых административно-территориальных образований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</si>
  <si>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</si>
  <si>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</si>
  <si>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</si>
  <si>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Финансовое обеспечение дорожной деятельности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</si>
  <si>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(Детский сад по ул. Вилюйская, 60 в г. Петропавловске-Камчатском)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</si>
  <si>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</si>
  <si>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</si>
  <si>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Реализация проектов по развитию территорий, расположенных в границах населенных пунктов, предусматривающих строительство жилья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</si>
  <si>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</si>
  <si>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Оказание государственной социальной помощи на основании социального контракта отдельным категориям граждан</t>
  </si>
  <si>
    <t>Всего:</t>
  </si>
  <si>
    <t>10.12.2023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</si>
  <si>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</si>
  <si>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</si>
  <si>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</si>
  <si>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Администрация Губернатора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</si>
  <si>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</si>
  <si>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</si>
  <si>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</si>
  <si>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</si>
  <si>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</si>
  <si>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и жилищной политики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</si>
  <si>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</si>
  <si>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</si>
  <si>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благополучия и семейной политики Камчатского края</t>
  </si>
  <si>
    <t>Министерство культуры Камчатского края</t>
  </si>
  <si>
    <t>Министерство по чрезвычайным ситуациям Камчатского края</t>
  </si>
  <si>
    <t>Министерство цифрового развития Камчатского края</t>
  </si>
  <si>
    <t>Министерство имущественных и земельных отношений Камчатского края</t>
  </si>
  <si>
    <t>Министерство труда и развития кадрового потенциала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</si>
  <si>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</si>
  <si>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</si>
  <si>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</si>
  <si>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</si>
  <si>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</si>
  <si>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</si>
  <si>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 Камчатского края</t>
  </si>
  <si>
    <t>Петропавловск-Камчатская городская территориальная избирательная комиссия</t>
  </si>
  <si>
    <t>Министерство спорта Камчатского края</t>
  </si>
  <si>
    <t>Агентство лесного хозяйства Камчатского края</t>
  </si>
  <si>
    <t>Министерство туризма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</si>
  <si>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</si>
  <si>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</si>
  <si>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Министерство по делам местного самоуправления и развитию Корякского округа Камчатского края</t>
  </si>
  <si>
    <t>Министерство развития гражданского общества и молодежи Камчатского края</t>
  </si>
  <si>
    <t>ИТОГО</t>
  </si>
  <si>
    <t>04.12.2023</t>
  </si>
  <si>
    <t>Дотации на выравнивание бюджетной обеспеченности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</si>
  <si>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</si>
  <si>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на выплату региональных социальных доплат к пенсии</t>
  </si>
  <si>
    <t>Субсидии бюджетам субъектов Российской Федерации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</si>
  <si>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бюджетам на реализацию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</si>
  <si>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Субсидии бюджетам на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</si>
  <si>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бюджетам на создание системы долговременного ухода за гражданами пожилого возраста и инвалидами</t>
  </si>
  <si>
    <t>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</si>
  <si>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развитие паллиативной медицинской помощи</t>
  </si>
  <si>
    <t>Субсидии бюджетам на создание новых мест в общеобразовательных организациях, расположенных в сельской местности и поселках городского типа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</si>
  <si>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поддержке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</si>
  <si>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</si>
  <si>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субъектов Российской Федерации в целях софинансирования расходных обязательств субъектов Российской Федерации, возникающих при реализации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</si>
  <si>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</si>
  <si>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</si>
  <si>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</si>
  <si>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 xml:space="preserve">Субсидия бюджетам субъектов Российской Федерации на достижение показателей государственной программы Российской Федерации "Реализация государственной национальной политики" 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</si>
  <si>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</si>
  <si>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Субсидии бюджетам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</si>
  <si>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</si>
  <si>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</si>
  <si>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</si>
  <si>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</si>
  <si>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1032-I "О занятости населения в Российской Федерации"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</si>
  <si>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</si>
  <si>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</si>
  <si>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</si>
  <si>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</si>
  <si>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>Межбюджетные трансферты, передаваемые бюджетам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</si>
  <si>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</si>
  <si>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</si>
  <si>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</si>
  <si>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Безвозмездные поступления в бюджеты субъектов Российской Федерации от публично-правовой компании "Фонд развития территорий"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</si>
  <si>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Прочие безвозмездные поступления от негосударственных организаций в бюджеты субъектов Российской Федерации</t>
  </si>
  <si>
    <t>Перечисления из бюджетов субъектов Российской Федерации (в бюджеты субъектов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</si>
  <si>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доходов с учетом привлеченных средств</t>
  </si>
  <si>
    <t>Справочно:</t>
  </si>
  <si>
    <t>Привлечение остатков средств на единый счет краевого бюджета с казначейских счетов для осуществления и отражения операций с денежными средствами, поступающими во временное распоряжение получателей средств краевого бюджета, с денежными средствами краевых государственных бюджетных и автономных учреждений, с денежными средствами получателей средств из краевого бюджета, с денежными средствами участников казначейского сопровождения, с денежными средствами территориального фонда обязательного медицинского страхования Камчатского края (с 01.01.2023 по 10.12.2023)</t>
  </si>
  <si>
    <t>Привлечение остатков средств на единый счет краевого бюджета с казначейских счетов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</si>
</sst>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70" formatCode="###\ ###\ ###\ ###\ ##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2"/>
    </font>
    <font>
      <i/>
      <sz val="11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6" fillId="0" borderId="0"/>
    <xf numFmtId="0" fontId="16" fillId="0" borderId="0" applyNumberFormat="0" applyBorder="0" applyAlignment="0"/>
    <xf numFmtId="0" fontId="16" fillId="0" borderId="0"/>
    <xf numFmtId="0" fontId="16" fillId="0" borderId="0" applyNumberFormat="0" applyBorder="0" applyAlignment="0"/>
    <xf numFmtId="0" fontId="16" fillId="0" borderId="0"/>
    <xf numFmtId="0" fontId="16" fillId="0" borderId="0" applyNumberFormat="0" applyBorder="0" applyAlignment="0"/>
    <xf numFmtId="0" fontId="16" fillId="0" borderId="0"/>
    <xf numFmtId="0" fontId="16" fillId="0" borderId="0" applyNumberFormat="0" applyBorder="0" applyAlignment="0"/>
    <xf numFmtId="0" fontId="19" fillId="0" borderId="0"/>
    <xf numFmtId="0" fontId="19" fillId="0" borderId="0" applyNumberFormat="0" applyBorder="0" applyAlignment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2" fillId="0" borderId="0" xfId="0" applyFont="1"/>
    <xf numFmtId="164" fontId="7" fillId="0" borderId="4" xfId="0" applyNumberFormat="1" applyFont="1" applyBorder="1" applyAlignment="1">
      <alignment horizontal="right"/>
    </xf>
    <xf numFmtId="49" fontId="17" fillId="0" borderId="4" xfId="9" applyNumberFormat="1" applyFont="1" applyFill="1" applyBorder="1" applyAlignment="1" applyProtection="1">
      <alignment horizontal="left" vertical="center" wrapText="1"/>
    </xf>
    <xf numFmtId="170" fontId="17" fillId="0" borderId="4" xfId="9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164" fontId="18" fillId="0" borderId="4" xfId="0" applyNumberFormat="1" applyFont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Border="1"/>
    <xf numFmtId="0" fontId="3" fillId="0" borderId="7" xfId="0" applyNumberFormat="1" applyFont="1" applyBorder="1" applyAlignment="1">
      <alignment horizontal="left" wrapText="1"/>
    </xf>
  </cellXfs>
  <cellStyles count="11">
    <cellStyle name="Обычный" xfId="0" builtinId="0"/>
    <cellStyle name="Обычный 2" xfId="2"/>
    <cellStyle name="Обычный 2 2" xfId="8"/>
    <cellStyle name="Обычный 2 3" xfId="6"/>
    <cellStyle name="Обычный 2 4" xfId="4"/>
    <cellStyle name="Обычный 2 5" xfId="10"/>
    <cellStyle name="Обычный 3" xfId="1"/>
    <cellStyle name="Обычный 3 2" xfId="5"/>
    <cellStyle name="Обычный 3 3" xfId="3"/>
    <cellStyle name="Обычный 4" xfId="7"/>
    <cellStyle name="Обычный 5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Normal="100" zoomScaleSheetLayoutView="100" workbookViewId="0">
      <selection activeCell="E46" sqref="E46"/>
    </sheetView>
  </sheetViews>
  <sheetFormatPr defaultColWidth="8.7109375" defaultRowHeight="15" x14ac:dyDescent="0.25"/>
  <cols>
    <col min="1" max="1" width="69.28515625" style="30" customWidth="1"/>
    <col min="2" max="2" width="13.85546875" style="30" customWidth="1"/>
    <col min="3" max="4" width="14.42578125" style="30" customWidth="1"/>
    <col min="5" max="5" width="12.42578125" style="30" customWidth="1"/>
    <col min="6" max="6" width="12.5703125" style="30" customWidth="1"/>
    <col min="7" max="7" width="16" style="30" bestFit="1" customWidth="1"/>
    <col min="8" max="8" width="8.7109375" style="30"/>
    <col min="9" max="9" width="10.140625" style="30" bestFit="1" customWidth="1"/>
    <col min="10" max="16384" width="8.7109375" style="30"/>
  </cols>
  <sheetData>
    <row r="1" spans="1:9" ht="15.75" x14ac:dyDescent="0.25">
      <c r="A1" s="45" t="s">
        <v>0</v>
      </c>
      <c r="B1" s="45"/>
      <c r="C1" s="45"/>
      <c r="D1" s="45"/>
      <c r="E1" s="45"/>
      <c r="F1" s="36" t="s">
        <v>99</v>
      </c>
      <c r="G1" s="37" t="str">
        <f>TEXT(F1,"[$-FC19]ДД ММММ")</f>
        <v>04 декабря</v>
      </c>
      <c r="H1" s="37" t="str">
        <f>TEXT(F1,"[$-FC19]ДД.ММ.ГГГ \г")</f>
        <v>04.12.2023 г</v>
      </c>
    </row>
    <row r="2" spans="1:9" ht="15.75" x14ac:dyDescent="0.25">
      <c r="A2" s="45" t="str">
        <f>CONCATENATE("с ",G1," по ",G2,"ода")</f>
        <v>с 04 декабря по 10 декабря 2023 года</v>
      </c>
      <c r="B2" s="45"/>
      <c r="C2" s="45"/>
      <c r="D2" s="45"/>
      <c r="E2" s="45"/>
      <c r="F2" s="36" t="s">
        <v>64</v>
      </c>
      <c r="G2" s="37" t="str">
        <f>TEXT(F2,"[$-FC19]ДД ММММ ГГГ \г")</f>
        <v>10 декабря 2023 г</v>
      </c>
      <c r="H2" s="37" t="str">
        <f>TEXT(F2,"[$-FC19]ДД.ММ.ГГГ \г")</f>
        <v>10.12.2023 г</v>
      </c>
      <c r="I2" s="38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6" t="str">
        <f>CONCATENATE("Остатки средств на ",H1,".")</f>
        <v>Остатки средств на 04.12.2023 г.</v>
      </c>
      <c r="B5" s="47"/>
      <c r="C5" s="47"/>
      <c r="D5" s="48"/>
      <c r="E5" s="57">
        <v>6898508.5999999996</v>
      </c>
      <c r="F5" s="38"/>
    </row>
    <row r="6" spans="1:9" x14ac:dyDescent="0.25">
      <c r="A6" s="9"/>
      <c r="B6" s="10"/>
      <c r="C6" s="10"/>
      <c r="D6" s="10"/>
      <c r="E6" s="11"/>
    </row>
    <row r="7" spans="1:9" x14ac:dyDescent="0.25">
      <c r="A7" s="53" t="s">
        <v>2</v>
      </c>
      <c r="B7" s="54"/>
      <c r="C7" s="54"/>
      <c r="D7" s="54"/>
      <c r="E7" s="12"/>
    </row>
    <row r="8" spans="1:9" x14ac:dyDescent="0.25">
      <c r="A8" s="66" t="s">
        <v>138</v>
      </c>
      <c r="B8" s="62"/>
      <c r="C8" s="62"/>
      <c r="D8" s="60"/>
      <c r="E8" s="8">
        <v>-37130.300000000003</v>
      </c>
    </row>
    <row r="9" spans="1:9" x14ac:dyDescent="0.25">
      <c r="A9" s="55" t="s">
        <v>3</v>
      </c>
      <c r="B9" s="54"/>
      <c r="C9" s="54"/>
      <c r="D9" s="54"/>
      <c r="E9" s="13">
        <f>SUM(E10:E44)</f>
        <v>3553485.6000000006</v>
      </c>
    </row>
    <row r="10" spans="1:9" s="56" customFormat="1" ht="15" customHeight="1" x14ac:dyDescent="0.25">
      <c r="A10" s="58" t="s">
        <v>100</v>
      </c>
      <c r="B10" s="58"/>
      <c r="C10" s="58"/>
      <c r="D10" s="58"/>
      <c r="E10" s="59">
        <v>3346828.7</v>
      </c>
    </row>
    <row r="11" spans="1:9" s="56" customFormat="1" ht="29.25" customHeight="1" x14ac:dyDescent="0.25">
      <c r="A11" s="58" t="s">
        <v>101</v>
      </c>
      <c r="B11" s="58"/>
      <c r="C11" s="58"/>
      <c r="D11" s="58"/>
      <c r="E11" s="59">
        <v>36810</v>
      </c>
    </row>
    <row r="12" spans="1:9" s="56" customFormat="1" ht="24.75" customHeight="1" x14ac:dyDescent="0.25">
      <c r="A12" s="58" t="s">
        <v>102</v>
      </c>
      <c r="B12" s="58"/>
      <c r="C12" s="58"/>
      <c r="D12" s="58"/>
      <c r="E12" s="59">
        <v>60515.8</v>
      </c>
    </row>
    <row r="13" spans="1:9" s="56" customFormat="1" ht="45.75" customHeight="1" x14ac:dyDescent="0.25">
      <c r="A13" s="58" t="s">
        <v>103</v>
      </c>
      <c r="B13" s="58"/>
      <c r="C13" s="58"/>
      <c r="D13" s="58"/>
      <c r="E13" s="59">
        <v>2461.6999999999998</v>
      </c>
    </row>
    <row r="14" spans="1:9" s="56" customFormat="1" ht="33.75" customHeight="1" x14ac:dyDescent="0.25">
      <c r="A14" s="58" t="s">
        <v>104</v>
      </c>
      <c r="B14" s="58"/>
      <c r="C14" s="58"/>
      <c r="D14" s="58"/>
      <c r="E14" s="59">
        <v>3583.8</v>
      </c>
    </row>
    <row r="15" spans="1:9" s="56" customFormat="1" ht="45.75" customHeight="1" x14ac:dyDescent="0.25">
      <c r="A15" s="58" t="s">
        <v>105</v>
      </c>
      <c r="B15" s="58"/>
      <c r="C15" s="58"/>
      <c r="D15" s="58"/>
      <c r="E15" s="59">
        <v>950</v>
      </c>
    </row>
    <row r="16" spans="1:9" s="56" customFormat="1" ht="20.25" customHeight="1" x14ac:dyDescent="0.25">
      <c r="A16" s="58" t="s">
        <v>106</v>
      </c>
      <c r="B16" s="58"/>
      <c r="C16" s="58"/>
      <c r="D16" s="58"/>
      <c r="E16" s="59">
        <v>1390.4</v>
      </c>
    </row>
    <row r="17" spans="1:5" s="56" customFormat="1" ht="27.75" customHeight="1" x14ac:dyDescent="0.25">
      <c r="A17" s="58" t="s">
        <v>107</v>
      </c>
      <c r="B17" s="58"/>
      <c r="C17" s="58"/>
      <c r="D17" s="58"/>
      <c r="E17" s="59">
        <v>363.6</v>
      </c>
    </row>
    <row r="18" spans="1:5" s="56" customFormat="1" ht="20.25" customHeight="1" x14ac:dyDescent="0.25">
      <c r="A18" s="58" t="s">
        <v>108</v>
      </c>
      <c r="B18" s="58"/>
      <c r="C18" s="58"/>
      <c r="D18" s="58"/>
      <c r="E18" s="59">
        <v>62.5</v>
      </c>
    </row>
    <row r="19" spans="1:5" s="56" customFormat="1" ht="28.5" customHeight="1" x14ac:dyDescent="0.25">
      <c r="A19" s="58" t="s">
        <v>109</v>
      </c>
      <c r="B19" s="58"/>
      <c r="C19" s="58"/>
      <c r="D19" s="58"/>
      <c r="E19" s="59">
        <v>489.9</v>
      </c>
    </row>
    <row r="20" spans="1:5" s="56" customFormat="1" ht="45.75" customHeight="1" x14ac:dyDescent="0.25">
      <c r="A20" s="58" t="s">
        <v>110</v>
      </c>
      <c r="B20" s="58"/>
      <c r="C20" s="58"/>
      <c r="D20" s="58"/>
      <c r="E20" s="59">
        <v>326.60000000000002</v>
      </c>
    </row>
    <row r="21" spans="1:5" s="56" customFormat="1" ht="28.5" customHeight="1" x14ac:dyDescent="0.25">
      <c r="A21" s="58" t="s">
        <v>111</v>
      </c>
      <c r="B21" s="58"/>
      <c r="C21" s="58"/>
      <c r="D21" s="58"/>
      <c r="E21" s="59">
        <v>22876.1</v>
      </c>
    </row>
    <row r="22" spans="1:5" s="56" customFormat="1" ht="42.75" customHeight="1" x14ac:dyDescent="0.25">
      <c r="A22" s="58" t="s">
        <v>112</v>
      </c>
      <c r="B22" s="58"/>
      <c r="C22" s="58"/>
      <c r="D22" s="58"/>
      <c r="E22" s="59">
        <v>1053</v>
      </c>
    </row>
    <row r="23" spans="1:5" s="56" customFormat="1" ht="28.5" customHeight="1" x14ac:dyDescent="0.25">
      <c r="A23" s="58" t="s">
        <v>113</v>
      </c>
      <c r="B23" s="58"/>
      <c r="C23" s="58"/>
      <c r="D23" s="58"/>
      <c r="E23" s="59">
        <v>1005.5</v>
      </c>
    </row>
    <row r="24" spans="1:5" s="56" customFormat="1" ht="41.25" customHeight="1" x14ac:dyDescent="0.25">
      <c r="A24" s="58" t="s">
        <v>114</v>
      </c>
      <c r="B24" s="58"/>
      <c r="C24" s="58"/>
      <c r="D24" s="58"/>
      <c r="E24" s="59">
        <v>149.4</v>
      </c>
    </row>
    <row r="25" spans="1:5" s="56" customFormat="1" ht="28.5" customHeight="1" x14ac:dyDescent="0.25">
      <c r="A25" s="58" t="s">
        <v>115</v>
      </c>
      <c r="B25" s="58"/>
      <c r="C25" s="58"/>
      <c r="D25" s="58"/>
      <c r="E25" s="59">
        <v>343.9</v>
      </c>
    </row>
    <row r="26" spans="1:5" s="56" customFormat="1" ht="28.5" customHeight="1" x14ac:dyDescent="0.25">
      <c r="A26" s="58" t="s">
        <v>116</v>
      </c>
      <c r="B26" s="58"/>
      <c r="C26" s="58"/>
      <c r="D26" s="58"/>
      <c r="E26" s="59">
        <v>27</v>
      </c>
    </row>
    <row r="27" spans="1:5" s="56" customFormat="1" ht="28.5" customHeight="1" x14ac:dyDescent="0.25">
      <c r="A27" s="58" t="s">
        <v>117</v>
      </c>
      <c r="B27" s="58"/>
      <c r="C27" s="58"/>
      <c r="D27" s="58"/>
      <c r="E27" s="59">
        <v>3326.4</v>
      </c>
    </row>
    <row r="28" spans="1:5" s="56" customFormat="1" ht="15.75" customHeight="1" x14ac:dyDescent="0.25">
      <c r="A28" s="58" t="s">
        <v>118</v>
      </c>
      <c r="B28" s="58"/>
      <c r="C28" s="58"/>
      <c r="D28" s="58"/>
      <c r="E28" s="59">
        <v>1650.2</v>
      </c>
    </row>
    <row r="29" spans="1:5" s="56" customFormat="1" ht="15.75" customHeight="1" x14ac:dyDescent="0.25">
      <c r="A29" s="58" t="s">
        <v>119</v>
      </c>
      <c r="B29" s="58"/>
      <c r="C29" s="58"/>
      <c r="D29" s="58"/>
      <c r="E29" s="59">
        <v>1993.2</v>
      </c>
    </row>
    <row r="30" spans="1:5" s="56" customFormat="1" ht="28.5" customHeight="1" x14ac:dyDescent="0.25">
      <c r="A30" s="58" t="s">
        <v>120</v>
      </c>
      <c r="B30" s="58"/>
      <c r="C30" s="58"/>
      <c r="D30" s="58"/>
      <c r="E30" s="59">
        <v>50.4</v>
      </c>
    </row>
    <row r="31" spans="1:5" s="56" customFormat="1" ht="15.75" customHeight="1" x14ac:dyDescent="0.25">
      <c r="A31" s="58" t="s">
        <v>121</v>
      </c>
      <c r="B31" s="58"/>
      <c r="C31" s="58"/>
      <c r="D31" s="58"/>
      <c r="E31" s="59">
        <v>4145.7</v>
      </c>
    </row>
    <row r="32" spans="1:5" s="56" customFormat="1" ht="15.75" customHeight="1" x14ac:dyDescent="0.25">
      <c r="A32" s="58" t="s">
        <v>122</v>
      </c>
      <c r="B32" s="58"/>
      <c r="C32" s="58"/>
      <c r="D32" s="58"/>
      <c r="E32" s="59">
        <v>8113.2</v>
      </c>
    </row>
    <row r="33" spans="1:5" s="56" customFormat="1" ht="45.75" customHeight="1" x14ac:dyDescent="0.25">
      <c r="A33" s="58" t="s">
        <v>123</v>
      </c>
      <c r="B33" s="58"/>
      <c r="C33" s="58"/>
      <c r="D33" s="58"/>
      <c r="E33" s="59">
        <v>5461.5</v>
      </c>
    </row>
    <row r="34" spans="1:5" s="56" customFormat="1" ht="45.75" customHeight="1" x14ac:dyDescent="0.25">
      <c r="A34" s="58" t="s">
        <v>124</v>
      </c>
      <c r="B34" s="58"/>
      <c r="C34" s="58"/>
      <c r="D34" s="58"/>
      <c r="E34" s="59">
        <v>2324.1999999999998</v>
      </c>
    </row>
    <row r="35" spans="1:5" s="56" customFormat="1" ht="16.5" customHeight="1" x14ac:dyDescent="0.25">
      <c r="A35" s="58" t="s">
        <v>125</v>
      </c>
      <c r="B35" s="58"/>
      <c r="C35" s="58"/>
      <c r="D35" s="58"/>
      <c r="E35" s="59">
        <v>689.1</v>
      </c>
    </row>
    <row r="36" spans="1:5" s="56" customFormat="1" ht="27.75" customHeight="1" x14ac:dyDescent="0.25">
      <c r="A36" s="58" t="s">
        <v>126</v>
      </c>
      <c r="B36" s="58"/>
      <c r="C36" s="58"/>
      <c r="D36" s="58"/>
      <c r="E36" s="59">
        <v>74.5</v>
      </c>
    </row>
    <row r="37" spans="1:5" s="56" customFormat="1" ht="29.25" customHeight="1" x14ac:dyDescent="0.25">
      <c r="A37" s="58" t="s">
        <v>127</v>
      </c>
      <c r="B37" s="58"/>
      <c r="C37" s="58"/>
      <c r="D37" s="58"/>
      <c r="E37" s="59">
        <v>38.700000000000003</v>
      </c>
    </row>
    <row r="38" spans="1:5" s="56" customFormat="1" ht="81.75" customHeight="1" x14ac:dyDescent="0.25">
      <c r="A38" s="58" t="s">
        <v>128</v>
      </c>
      <c r="B38" s="58"/>
      <c r="C38" s="58"/>
      <c r="D38" s="58"/>
      <c r="E38" s="59">
        <v>303.7</v>
      </c>
    </row>
    <row r="39" spans="1:5" s="56" customFormat="1" ht="33" customHeight="1" x14ac:dyDescent="0.25">
      <c r="A39" s="58" t="s">
        <v>129</v>
      </c>
      <c r="B39" s="58"/>
      <c r="C39" s="58"/>
      <c r="D39" s="58"/>
      <c r="E39" s="59">
        <v>24015.4</v>
      </c>
    </row>
    <row r="40" spans="1:5" s="56" customFormat="1" ht="54" customHeight="1" x14ac:dyDescent="0.25">
      <c r="A40" s="58" t="s">
        <v>130</v>
      </c>
      <c r="B40" s="58"/>
      <c r="C40" s="58"/>
      <c r="D40" s="58"/>
      <c r="E40" s="59">
        <v>156</v>
      </c>
    </row>
    <row r="41" spans="1:5" s="56" customFormat="1" ht="30.75" customHeight="1" x14ac:dyDescent="0.25">
      <c r="A41" s="58" t="s">
        <v>131</v>
      </c>
      <c r="B41" s="58"/>
      <c r="C41" s="58"/>
      <c r="D41" s="58"/>
      <c r="E41" s="59">
        <v>17705.900000000001</v>
      </c>
    </row>
    <row r="42" spans="1:5" s="56" customFormat="1" ht="45.75" customHeight="1" x14ac:dyDescent="0.25">
      <c r="A42" s="58" t="s">
        <v>132</v>
      </c>
      <c r="B42" s="58"/>
      <c r="C42" s="58"/>
      <c r="D42" s="58"/>
      <c r="E42" s="59">
        <v>-1.7</v>
      </c>
    </row>
    <row r="43" spans="1:5" s="56" customFormat="1" ht="15" customHeight="1" x14ac:dyDescent="0.25">
      <c r="A43" s="58" t="s">
        <v>133</v>
      </c>
      <c r="B43" s="58"/>
      <c r="C43" s="58"/>
      <c r="D43" s="58"/>
      <c r="E43" s="59">
        <v>4147.3</v>
      </c>
    </row>
    <row r="44" spans="1:5" s="56" customFormat="1" ht="45.75" customHeight="1" x14ac:dyDescent="0.25">
      <c r="A44" s="58" t="s">
        <v>134</v>
      </c>
      <c r="B44" s="58"/>
      <c r="C44" s="58"/>
      <c r="D44" s="58"/>
      <c r="E44" s="59">
        <v>54</v>
      </c>
    </row>
    <row r="45" spans="1:5" s="56" customFormat="1" x14ac:dyDescent="0.25">
      <c r="A45" s="61" t="s">
        <v>135</v>
      </c>
      <c r="B45" s="61"/>
      <c r="C45" s="61"/>
      <c r="D45" s="61"/>
      <c r="E45" s="64">
        <f>'Муниципальные районы'!B41-Учреждения!E5+'Муниципальные районы'!B40</f>
        <v>1129992.2850700007</v>
      </c>
    </row>
    <row r="46" spans="1:5" s="56" customFormat="1" x14ac:dyDescent="0.25">
      <c r="A46" s="63" t="s">
        <v>136</v>
      </c>
      <c r="B46" s="63"/>
      <c r="C46" s="63"/>
      <c r="D46" s="63"/>
      <c r="E46" s="65"/>
    </row>
    <row r="47" spans="1:5" s="56" customFormat="1" ht="76.5" customHeight="1" x14ac:dyDescent="0.25">
      <c r="A47" s="63" t="s">
        <v>137</v>
      </c>
      <c r="B47" s="63"/>
      <c r="C47" s="63"/>
      <c r="D47" s="63"/>
      <c r="E47" s="64">
        <v>8197901.7000000002</v>
      </c>
    </row>
    <row r="48" spans="1:5" x14ac:dyDescent="0.25">
      <c r="A48" s="14"/>
      <c r="B48" s="15"/>
      <c r="C48" s="15"/>
      <c r="D48" s="6"/>
      <c r="E48" s="16"/>
    </row>
    <row r="49" spans="1:6" x14ac:dyDescent="0.25">
      <c r="A49" s="49" t="s">
        <v>12</v>
      </c>
      <c r="B49" s="51" t="s">
        <v>4</v>
      </c>
      <c r="C49" s="52" t="s">
        <v>5</v>
      </c>
      <c r="D49" s="52"/>
      <c r="E49" s="52"/>
    </row>
    <row r="50" spans="1:6" ht="90" x14ac:dyDescent="0.25">
      <c r="A50" s="50"/>
      <c r="B50" s="51"/>
      <c r="C50" s="17" t="s">
        <v>6</v>
      </c>
      <c r="D50" s="17" t="s">
        <v>7</v>
      </c>
      <c r="E50" s="17" t="s">
        <v>8</v>
      </c>
    </row>
    <row r="51" spans="1:6" x14ac:dyDescent="0.25">
      <c r="A51" s="18" t="s">
        <v>65</v>
      </c>
      <c r="B51" s="41">
        <v>5569.6859800000002</v>
      </c>
      <c r="C51" s="41"/>
      <c r="D51" s="41">
        <v>4472.5778799999998</v>
      </c>
      <c r="E51" s="41"/>
      <c r="F51" s="40"/>
    </row>
    <row r="52" spans="1:6" x14ac:dyDescent="0.25">
      <c r="A52" s="18" t="s">
        <v>66</v>
      </c>
      <c r="B52" s="41">
        <v>1654</v>
      </c>
      <c r="C52" s="41"/>
      <c r="D52" s="41"/>
      <c r="E52" s="41"/>
      <c r="F52" s="40"/>
    </row>
    <row r="53" spans="1:6" x14ac:dyDescent="0.25">
      <c r="A53" s="18" t="s">
        <v>67</v>
      </c>
      <c r="B53" s="41">
        <v>2195.25882</v>
      </c>
      <c r="C53" s="41"/>
      <c r="D53" s="41">
        <v>2112.0901199999998</v>
      </c>
      <c r="E53" s="41"/>
      <c r="F53" s="40"/>
    </row>
    <row r="54" spans="1:6" x14ac:dyDescent="0.25">
      <c r="A54" s="18" t="s">
        <v>68</v>
      </c>
      <c r="B54" s="41">
        <v>18878.5484</v>
      </c>
      <c r="C54" s="41">
        <v>2836.31871</v>
      </c>
      <c r="D54" s="41">
        <v>5806.47829</v>
      </c>
      <c r="E54" s="41">
        <v>55</v>
      </c>
      <c r="F54" s="40"/>
    </row>
    <row r="55" spans="1:6" ht="30" x14ac:dyDescent="0.25">
      <c r="A55" s="18" t="s">
        <v>69</v>
      </c>
      <c r="B55" s="41">
        <v>34840.906759999998</v>
      </c>
      <c r="C55" s="41">
        <v>3475.0208499999999</v>
      </c>
      <c r="D55" s="41">
        <v>1185.6203499999999</v>
      </c>
      <c r="E55" s="41">
        <v>87.495540000000005</v>
      </c>
      <c r="F55" s="40"/>
    </row>
    <row r="56" spans="1:6" x14ac:dyDescent="0.25">
      <c r="A56" s="18" t="s">
        <v>70</v>
      </c>
      <c r="B56" s="41">
        <v>12102.088750000001</v>
      </c>
      <c r="C56" s="41"/>
      <c r="D56" s="41"/>
      <c r="E56" s="41"/>
      <c r="F56" s="40"/>
    </row>
    <row r="57" spans="1:6" x14ac:dyDescent="0.25">
      <c r="A57" s="18" t="s">
        <v>71</v>
      </c>
      <c r="B57" s="41">
        <v>3595.3885799999998</v>
      </c>
      <c r="C57" s="41">
        <v>2500</v>
      </c>
      <c r="D57" s="41">
        <v>700</v>
      </c>
      <c r="E57" s="41"/>
      <c r="F57" s="40"/>
    </row>
    <row r="58" spans="1:6" ht="30" x14ac:dyDescent="0.25">
      <c r="A58" s="18" t="s">
        <v>72</v>
      </c>
      <c r="B58" s="41">
        <v>199494.53675</v>
      </c>
      <c r="C58" s="41">
        <v>6942.3509299999996</v>
      </c>
      <c r="D58" s="41">
        <v>2234.1559499999998</v>
      </c>
      <c r="E58" s="41"/>
      <c r="F58" s="40"/>
    </row>
    <row r="59" spans="1:6" x14ac:dyDescent="0.25">
      <c r="A59" s="18" t="s">
        <v>73</v>
      </c>
      <c r="B59" s="41">
        <v>10919.82949</v>
      </c>
      <c r="C59" s="41"/>
      <c r="D59" s="41"/>
      <c r="E59" s="41"/>
      <c r="F59" s="40"/>
    </row>
    <row r="60" spans="1:6" x14ac:dyDescent="0.25">
      <c r="A60" s="18" t="s">
        <v>74</v>
      </c>
      <c r="B60" s="41">
        <v>52540.717299999997</v>
      </c>
      <c r="C60" s="41"/>
      <c r="D60" s="41"/>
      <c r="E60" s="41"/>
      <c r="F60" s="40"/>
    </row>
    <row r="61" spans="1:6" x14ac:dyDescent="0.25">
      <c r="A61" s="18" t="s">
        <v>75</v>
      </c>
      <c r="B61" s="41">
        <v>102885.83803</v>
      </c>
      <c r="C61" s="41">
        <v>6426.0129999999999</v>
      </c>
      <c r="D61" s="41">
        <v>81.406999999999996</v>
      </c>
      <c r="E61" s="41"/>
      <c r="F61" s="40"/>
    </row>
    <row r="62" spans="1:6" x14ac:dyDescent="0.25">
      <c r="A62" s="18" t="s">
        <v>76</v>
      </c>
      <c r="B62" s="41">
        <v>385097.75852999999</v>
      </c>
      <c r="C62" s="41">
        <v>8305.8259999999991</v>
      </c>
      <c r="D62" s="41">
        <v>2245.509</v>
      </c>
      <c r="E62" s="41">
        <v>259931.78266</v>
      </c>
      <c r="F62" s="40"/>
    </row>
    <row r="63" spans="1:6" ht="30" x14ac:dyDescent="0.25">
      <c r="A63" s="18" t="s">
        <v>77</v>
      </c>
      <c r="B63" s="41">
        <v>216725.91226000001</v>
      </c>
      <c r="C63" s="41">
        <v>8941.8690600000009</v>
      </c>
      <c r="D63" s="41">
        <v>588.09106999999995</v>
      </c>
      <c r="E63" s="41">
        <v>167606.53249000001</v>
      </c>
      <c r="F63" s="40"/>
    </row>
    <row r="64" spans="1:6" x14ac:dyDescent="0.25">
      <c r="A64" s="18" t="s">
        <v>78</v>
      </c>
      <c r="B64" s="41">
        <v>40289.373059999998</v>
      </c>
      <c r="C64" s="41"/>
      <c r="D64" s="41"/>
      <c r="E64" s="41"/>
      <c r="F64" s="40"/>
    </row>
    <row r="65" spans="1:6" x14ac:dyDescent="0.25">
      <c r="A65" s="18" t="s">
        <v>79</v>
      </c>
      <c r="B65" s="41">
        <v>59896.510430000002</v>
      </c>
      <c r="C65" s="41">
        <v>31289</v>
      </c>
      <c r="D65" s="41">
        <v>23052.761439999998</v>
      </c>
      <c r="E65" s="41">
        <v>443.86424</v>
      </c>
      <c r="F65" s="40"/>
    </row>
    <row r="66" spans="1:6" x14ac:dyDescent="0.25">
      <c r="A66" s="18" t="s">
        <v>80</v>
      </c>
      <c r="B66" s="41">
        <v>15223.19276</v>
      </c>
      <c r="C66" s="41"/>
      <c r="D66" s="41">
        <v>6000</v>
      </c>
      <c r="E66" s="41"/>
      <c r="F66" s="40"/>
    </row>
    <row r="67" spans="1:6" ht="30" x14ac:dyDescent="0.25">
      <c r="A67" s="18" t="s">
        <v>81</v>
      </c>
      <c r="B67" s="41">
        <v>19017.974999999999</v>
      </c>
      <c r="C67" s="41">
        <v>3000</v>
      </c>
      <c r="D67" s="41"/>
      <c r="E67" s="41"/>
      <c r="F67" s="40"/>
    </row>
    <row r="68" spans="1:6" x14ac:dyDescent="0.25">
      <c r="A68" s="18" t="s">
        <v>82</v>
      </c>
      <c r="B68" s="41">
        <v>17931.710859999999</v>
      </c>
      <c r="C68" s="41">
        <v>6000</v>
      </c>
      <c r="D68" s="41">
        <v>6000</v>
      </c>
      <c r="E68" s="41">
        <v>3083.0417000000002</v>
      </c>
      <c r="F68" s="40"/>
    </row>
    <row r="69" spans="1:6" x14ac:dyDescent="0.25">
      <c r="A69" s="18" t="s">
        <v>83</v>
      </c>
      <c r="B69" s="41">
        <v>728810.07802000002</v>
      </c>
      <c r="C69" s="41"/>
      <c r="D69" s="41"/>
      <c r="E69" s="41"/>
      <c r="F69" s="40"/>
    </row>
    <row r="70" spans="1:6" ht="30" x14ac:dyDescent="0.25">
      <c r="A70" s="18" t="s">
        <v>84</v>
      </c>
      <c r="B70" s="41">
        <v>17854.525570000002</v>
      </c>
      <c r="C70" s="41">
        <v>4000</v>
      </c>
      <c r="D70" s="41">
        <v>6476.7107699999997</v>
      </c>
      <c r="E70" s="41"/>
      <c r="F70" s="40"/>
    </row>
    <row r="71" spans="1:6" x14ac:dyDescent="0.25">
      <c r="A71" s="18" t="s">
        <v>85</v>
      </c>
      <c r="B71" s="41">
        <v>0.3</v>
      </c>
      <c r="C71" s="41"/>
      <c r="D71" s="41"/>
      <c r="E71" s="41"/>
      <c r="F71" s="40"/>
    </row>
    <row r="72" spans="1:6" x14ac:dyDescent="0.25">
      <c r="A72" s="18" t="s">
        <v>86</v>
      </c>
      <c r="B72" s="41">
        <v>63.4024</v>
      </c>
      <c r="C72" s="41">
        <v>4.0190999999999999</v>
      </c>
      <c r="D72" s="41"/>
      <c r="E72" s="41"/>
      <c r="F72" s="40"/>
    </row>
    <row r="73" spans="1:6" x14ac:dyDescent="0.25">
      <c r="A73" s="18" t="s">
        <v>87</v>
      </c>
      <c r="B73" s="41">
        <v>60.825000000000003</v>
      </c>
      <c r="C73" s="41"/>
      <c r="D73" s="41"/>
      <c r="E73" s="41"/>
      <c r="F73" s="40"/>
    </row>
    <row r="74" spans="1:6" x14ac:dyDescent="0.25">
      <c r="A74" s="18" t="s">
        <v>88</v>
      </c>
      <c r="B74" s="41">
        <v>530.91778999999997</v>
      </c>
      <c r="C74" s="41">
        <v>91.407650000000004</v>
      </c>
      <c r="D74" s="41"/>
      <c r="E74" s="41"/>
      <c r="F74" s="40"/>
    </row>
    <row r="75" spans="1:6" x14ac:dyDescent="0.25">
      <c r="A75" s="18" t="s">
        <v>89</v>
      </c>
      <c r="B75" s="41">
        <v>3396.50056</v>
      </c>
      <c r="C75" s="41"/>
      <c r="D75" s="41">
        <v>1807.0273</v>
      </c>
      <c r="E75" s="41"/>
      <c r="F75" s="40"/>
    </row>
    <row r="76" spans="1:6" ht="30" x14ac:dyDescent="0.25">
      <c r="A76" s="18" t="s">
        <v>90</v>
      </c>
      <c r="B76" s="41">
        <v>94.895619999999994</v>
      </c>
      <c r="C76" s="41">
        <v>94.895619999999994</v>
      </c>
      <c r="D76" s="41"/>
      <c r="E76" s="41"/>
      <c r="F76" s="40"/>
    </row>
    <row r="77" spans="1:6" x14ac:dyDescent="0.25">
      <c r="A77" s="18" t="s">
        <v>91</v>
      </c>
      <c r="B77" s="41">
        <v>106701.86498</v>
      </c>
      <c r="C77" s="41"/>
      <c r="D77" s="41"/>
      <c r="E77" s="41"/>
      <c r="F77" s="40"/>
    </row>
    <row r="78" spans="1:6" x14ac:dyDescent="0.25">
      <c r="A78" s="18" t="s">
        <v>92</v>
      </c>
      <c r="B78" s="41">
        <v>15703.970310000001</v>
      </c>
      <c r="C78" s="41">
        <v>6.0000000000000001E-3</v>
      </c>
      <c r="D78" s="41">
        <v>291.65777000000003</v>
      </c>
      <c r="E78" s="41"/>
      <c r="F78" s="40"/>
    </row>
    <row r="79" spans="1:6" x14ac:dyDescent="0.25">
      <c r="A79" s="18" t="s">
        <v>93</v>
      </c>
      <c r="B79" s="41">
        <v>8955.0283500000005</v>
      </c>
      <c r="C79" s="41">
        <v>2435.6316000000002</v>
      </c>
      <c r="D79" s="41">
        <v>869.31614000000002</v>
      </c>
      <c r="E79" s="41"/>
      <c r="F79" s="40"/>
    </row>
    <row r="80" spans="1:6" x14ac:dyDescent="0.25">
      <c r="A80" s="18" t="s">
        <v>94</v>
      </c>
      <c r="B80" s="41">
        <v>143.78299999999999</v>
      </c>
      <c r="C80" s="41"/>
      <c r="D80" s="41">
        <v>1.468</v>
      </c>
      <c r="E80" s="41"/>
      <c r="F80" s="40"/>
    </row>
    <row r="81" spans="1:6" ht="30" x14ac:dyDescent="0.25">
      <c r="A81" s="18" t="s">
        <v>95</v>
      </c>
      <c r="B81" s="41">
        <v>3703.5363499999999</v>
      </c>
      <c r="C81" s="41">
        <v>3500</v>
      </c>
      <c r="D81" s="41">
        <v>-346.46364999999997</v>
      </c>
      <c r="E81" s="41"/>
      <c r="F81" s="40"/>
    </row>
    <row r="82" spans="1:6" ht="30" x14ac:dyDescent="0.25">
      <c r="A82" s="18" t="s">
        <v>96</v>
      </c>
      <c r="B82" s="41">
        <v>6478.8936800000001</v>
      </c>
      <c r="C82" s="41"/>
      <c r="D82" s="41"/>
      <c r="E82" s="41"/>
      <c r="F82" s="40"/>
    </row>
    <row r="83" spans="1:6" ht="30" x14ac:dyDescent="0.25">
      <c r="A83" s="18" t="s">
        <v>97</v>
      </c>
      <c r="B83" s="41">
        <v>17466.56509</v>
      </c>
      <c r="C83" s="41">
        <v>2000</v>
      </c>
      <c r="D83" s="41">
        <v>900</v>
      </c>
      <c r="E83" s="41"/>
      <c r="F83" s="40"/>
    </row>
    <row r="84" spans="1:6" x14ac:dyDescent="0.25">
      <c r="A84" s="19" t="s">
        <v>98</v>
      </c>
      <c r="B84" s="42">
        <v>2108824.3184799999</v>
      </c>
      <c r="C84" s="42">
        <v>91842.358519999994</v>
      </c>
      <c r="D84" s="42">
        <v>64478.407429999999</v>
      </c>
      <c r="E84" s="42">
        <v>431207.71662999998</v>
      </c>
      <c r="F84" s="40"/>
    </row>
    <row r="85" spans="1:6" x14ac:dyDescent="0.25">
      <c r="B85" s="40"/>
      <c r="C85" s="40"/>
      <c r="D85" s="40"/>
      <c r="E85" s="40"/>
    </row>
  </sheetData>
  <mergeCells count="47">
    <mergeCell ref="A8:D8"/>
    <mergeCell ref="A10:D10"/>
    <mergeCell ref="A11:D11"/>
    <mergeCell ref="A16:D16"/>
    <mergeCell ref="A18:D18"/>
    <mergeCell ref="A47:D47"/>
    <mergeCell ref="A46:D46"/>
    <mergeCell ref="A45:D45"/>
    <mergeCell ref="A43:D43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29:D29"/>
    <mergeCell ref="A12:D12"/>
    <mergeCell ref="A13:D13"/>
    <mergeCell ref="A14:D14"/>
    <mergeCell ref="A15:D15"/>
    <mergeCell ref="A17:D17"/>
    <mergeCell ref="A44:D44"/>
    <mergeCell ref="A30:D30"/>
    <mergeCell ref="A31:D31"/>
    <mergeCell ref="A32:D32"/>
    <mergeCell ref="A26:D26"/>
    <mergeCell ref="A27:D27"/>
    <mergeCell ref="A28:D28"/>
    <mergeCell ref="A21:D21"/>
    <mergeCell ref="A22:D22"/>
    <mergeCell ref="A23:D23"/>
    <mergeCell ref="A24:D24"/>
    <mergeCell ref="A25:D25"/>
    <mergeCell ref="A19:D19"/>
    <mergeCell ref="A20:D20"/>
    <mergeCell ref="A1:E1"/>
    <mergeCell ref="A2:E2"/>
    <mergeCell ref="A5:D5"/>
    <mergeCell ref="A49:A50"/>
    <mergeCell ref="B49:B50"/>
    <mergeCell ref="C49:E49"/>
    <mergeCell ref="A7:D7"/>
    <mergeCell ref="A9:D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Normal="100" zoomScaleSheetLayoutView="100" workbookViewId="0">
      <selection activeCell="B41" sqref="B41"/>
    </sheetView>
  </sheetViews>
  <sheetFormatPr defaultColWidth="8.7109375" defaultRowHeight="15" x14ac:dyDescent="0.25"/>
  <cols>
    <col min="1" max="1" width="38.28515625" style="30" customWidth="1"/>
    <col min="2" max="2" width="13.140625" style="30" customWidth="1"/>
    <col min="3" max="3" width="10.5703125" style="30" customWidth="1"/>
    <col min="4" max="4" width="11.42578125" style="30" customWidth="1"/>
    <col min="5" max="5" width="13.140625" style="30" customWidth="1"/>
    <col min="6" max="6" width="12.140625" style="30" customWidth="1"/>
    <col min="7" max="7" width="12.5703125" style="30" customWidth="1"/>
    <col min="8" max="8" width="12.7109375" style="30" customWidth="1"/>
    <col min="9" max="9" width="10.85546875" style="30" customWidth="1"/>
    <col min="10" max="10" width="12.7109375" style="30" customWidth="1"/>
    <col min="11" max="11" width="11" style="30" customWidth="1"/>
    <col min="12" max="13" width="11.85546875" style="30" customWidth="1"/>
    <col min="14" max="14" width="11.140625" style="30" customWidth="1"/>
    <col min="15" max="15" width="11.5703125" style="30" customWidth="1"/>
    <col min="16" max="16" width="10.5703125" style="30" customWidth="1"/>
    <col min="17" max="16384" width="8.7109375" style="30"/>
  </cols>
  <sheetData>
    <row r="1" spans="1:20" s="27" customFormat="1" ht="15.75" x14ac:dyDescent="0.25">
      <c r="A1" s="26" t="s">
        <v>64</v>
      </c>
      <c r="C1" s="28" t="s">
        <v>11</v>
      </c>
    </row>
    <row r="2" spans="1:20" x14ac:dyDescent="0.25">
      <c r="A2" s="29" t="str">
        <f>TEXT(EndData2,"[$-FC19]ДД.ММ.ГГГ")</f>
        <v>10.12.2023</v>
      </c>
      <c r="B2" s="29">
        <f>A2+1</f>
        <v>45271</v>
      </c>
      <c r="C2" s="25" t="str">
        <f>TEXT(B2,"[$-FC19]ДД.ММ.ГГГ")</f>
        <v>11.12.2023</v>
      </c>
      <c r="P2" s="31" t="s">
        <v>10</v>
      </c>
    </row>
    <row r="3" spans="1:20" ht="51.75" customHeight="1" x14ac:dyDescent="0.25">
      <c r="A3" s="22" t="s">
        <v>13</v>
      </c>
      <c r="B3" s="32" t="s">
        <v>14</v>
      </c>
      <c r="C3" s="33" t="s">
        <v>15</v>
      </c>
      <c r="D3" s="33" t="s">
        <v>16</v>
      </c>
      <c r="E3" s="33" t="s">
        <v>17</v>
      </c>
      <c r="F3" s="33" t="s">
        <v>18</v>
      </c>
      <c r="G3" s="33" t="s">
        <v>19</v>
      </c>
      <c r="H3" s="33" t="s">
        <v>20</v>
      </c>
      <c r="I3" s="33" t="s">
        <v>21</v>
      </c>
      <c r="J3" s="33" t="s">
        <v>22</v>
      </c>
      <c r="K3" s="33" t="s">
        <v>23</v>
      </c>
      <c r="L3" s="33" t="s">
        <v>24</v>
      </c>
      <c r="M3" s="33" t="s">
        <v>25</v>
      </c>
      <c r="N3" s="33" t="s">
        <v>26</v>
      </c>
      <c r="O3" s="33" t="s">
        <v>27</v>
      </c>
      <c r="P3" s="34" t="s">
        <v>9</v>
      </c>
    </row>
    <row r="4" spans="1:20" ht="39" x14ac:dyDescent="0.25">
      <c r="A4" s="20" t="s">
        <v>29</v>
      </c>
      <c r="B4" s="23"/>
      <c r="C4" s="23">
        <v>653.62</v>
      </c>
      <c r="D4" s="23">
        <v>21364.57</v>
      </c>
      <c r="E4" s="23"/>
      <c r="F4" s="23">
        <v>170.05</v>
      </c>
      <c r="G4" s="23">
        <v>10609.3326</v>
      </c>
      <c r="H4" s="23"/>
      <c r="I4" s="23">
        <v>4485</v>
      </c>
      <c r="J4" s="23">
        <v>11998.62</v>
      </c>
      <c r="K4" s="23">
        <v>582</v>
      </c>
      <c r="L4" s="23">
        <v>20660.837</v>
      </c>
      <c r="M4" s="23">
        <v>4371.25</v>
      </c>
      <c r="N4" s="23">
        <v>10179.163</v>
      </c>
      <c r="O4" s="23"/>
      <c r="P4" s="43">
        <v>85074.442599999995</v>
      </c>
      <c r="Q4" s="31"/>
      <c r="R4" s="31"/>
      <c r="S4" s="31"/>
      <c r="T4" s="31"/>
    </row>
    <row r="5" spans="1:20" ht="26.25" x14ac:dyDescent="0.25">
      <c r="A5" s="20" t="s">
        <v>30</v>
      </c>
      <c r="B5" s="23">
        <v>58941.498</v>
      </c>
      <c r="C5" s="23">
        <v>3540.4390400000002</v>
      </c>
      <c r="D5" s="23">
        <v>7319.902</v>
      </c>
      <c r="E5" s="23">
        <v>46708.42684</v>
      </c>
      <c r="F5" s="23">
        <v>2300.27</v>
      </c>
      <c r="G5" s="23">
        <v>33887.66663</v>
      </c>
      <c r="H5" s="23">
        <v>6500</v>
      </c>
      <c r="I5" s="23">
        <v>8000</v>
      </c>
      <c r="J5" s="23">
        <v>504</v>
      </c>
      <c r="K5" s="23">
        <v>3774.64</v>
      </c>
      <c r="L5" s="23">
        <v>1496.7729999999999</v>
      </c>
      <c r="M5" s="23">
        <v>1717.1379999999999</v>
      </c>
      <c r="N5" s="23">
        <v>36431.32735</v>
      </c>
      <c r="O5" s="23"/>
      <c r="P5" s="43">
        <v>211122.08085999999</v>
      </c>
      <c r="Q5" s="31"/>
      <c r="R5" s="31"/>
      <c r="S5" s="31"/>
      <c r="T5" s="31"/>
    </row>
    <row r="6" spans="1:20" ht="39" x14ac:dyDescent="0.25">
      <c r="A6" s="20" t="s">
        <v>31</v>
      </c>
      <c r="B6" s="23">
        <v>3552.5630000000001</v>
      </c>
      <c r="C6" s="23"/>
      <c r="D6" s="23">
        <v>23426</v>
      </c>
      <c r="E6" s="23"/>
      <c r="F6" s="23">
        <v>3933.5839999999998</v>
      </c>
      <c r="G6" s="23">
        <v>19104.666740000001</v>
      </c>
      <c r="H6" s="23"/>
      <c r="I6" s="23">
        <v>5681</v>
      </c>
      <c r="J6" s="23">
        <v>24197.697</v>
      </c>
      <c r="K6" s="23"/>
      <c r="L6" s="23">
        <v>16525.16</v>
      </c>
      <c r="M6" s="23">
        <v>42175.833319999998</v>
      </c>
      <c r="N6" s="23"/>
      <c r="O6" s="23"/>
      <c r="P6" s="43">
        <v>138596.50406000001</v>
      </c>
      <c r="Q6" s="31"/>
      <c r="R6" s="31"/>
      <c r="S6" s="31"/>
      <c r="T6" s="31"/>
    </row>
    <row r="7" spans="1:20" ht="102.75" x14ac:dyDescent="0.25">
      <c r="A7" s="20" t="s">
        <v>32</v>
      </c>
      <c r="B7" s="23">
        <v>11034.743409999999</v>
      </c>
      <c r="C7" s="23">
        <v>5145.7205400000003</v>
      </c>
      <c r="D7" s="23">
        <v>653.14260000000002</v>
      </c>
      <c r="E7" s="23">
        <v>20000</v>
      </c>
      <c r="F7" s="23"/>
      <c r="G7" s="23"/>
      <c r="H7" s="23"/>
      <c r="I7" s="23">
        <v>191.11500000000001</v>
      </c>
      <c r="J7" s="23">
        <v>122.5</v>
      </c>
      <c r="K7" s="23"/>
      <c r="L7" s="23"/>
      <c r="M7" s="23"/>
      <c r="N7" s="23">
        <v>-40.029539999999997</v>
      </c>
      <c r="O7" s="23"/>
      <c r="P7" s="43">
        <v>37107.192009999999</v>
      </c>
      <c r="Q7" s="31"/>
      <c r="R7" s="31"/>
      <c r="S7" s="31"/>
      <c r="T7" s="31"/>
    </row>
    <row r="8" spans="1:20" ht="77.25" x14ac:dyDescent="0.25">
      <c r="A8" s="20" t="s">
        <v>33</v>
      </c>
      <c r="B8" s="23"/>
      <c r="C8" s="23">
        <v>4505.87</v>
      </c>
      <c r="D8" s="23">
        <v>652.75</v>
      </c>
      <c r="E8" s="23">
        <v>462</v>
      </c>
      <c r="F8" s="23">
        <v>177</v>
      </c>
      <c r="G8" s="23">
        <v>655.41629999999998</v>
      </c>
      <c r="H8" s="23">
        <v>101.45</v>
      </c>
      <c r="I8" s="23"/>
      <c r="J8" s="23"/>
      <c r="K8" s="23"/>
      <c r="L8" s="23">
        <v>267.58337</v>
      </c>
      <c r="M8" s="23">
        <v>254.46666999999999</v>
      </c>
      <c r="N8" s="23"/>
      <c r="O8" s="23"/>
      <c r="P8" s="43">
        <v>7076.5363399999997</v>
      </c>
      <c r="Q8" s="31"/>
      <c r="R8" s="31"/>
      <c r="S8" s="31"/>
      <c r="T8" s="31"/>
    </row>
    <row r="9" spans="1:20" ht="64.5" x14ac:dyDescent="0.25">
      <c r="A9" s="20" t="s">
        <v>34</v>
      </c>
      <c r="B9" s="23">
        <v>1950.3</v>
      </c>
      <c r="C9" s="23"/>
      <c r="D9" s="23"/>
      <c r="E9" s="23">
        <v>95.4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43">
        <v>2045.7</v>
      </c>
      <c r="Q9" s="31"/>
      <c r="R9" s="31"/>
      <c r="S9" s="31"/>
      <c r="T9" s="31"/>
    </row>
    <row r="10" spans="1:20" ht="77.25" x14ac:dyDescent="0.25">
      <c r="A10" s="20" t="s">
        <v>35</v>
      </c>
      <c r="B10" s="23">
        <v>4514.16</v>
      </c>
      <c r="C10" s="23">
        <v>1801.9602199999999</v>
      </c>
      <c r="D10" s="23">
        <v>196</v>
      </c>
      <c r="E10" s="23">
        <v>819</v>
      </c>
      <c r="F10" s="23"/>
      <c r="G10" s="23">
        <v>487.57</v>
      </c>
      <c r="H10" s="23">
        <v>847.78785000000005</v>
      </c>
      <c r="I10" s="23"/>
      <c r="J10" s="23">
        <v>2025.3</v>
      </c>
      <c r="K10" s="23"/>
      <c r="L10" s="23"/>
      <c r="M10" s="23"/>
      <c r="N10" s="23"/>
      <c r="O10" s="23"/>
      <c r="P10" s="43">
        <v>10691.77807</v>
      </c>
      <c r="Q10" s="31"/>
      <c r="R10" s="31"/>
      <c r="S10" s="31"/>
      <c r="T10" s="31"/>
    </row>
    <row r="11" spans="1:20" ht="90" x14ac:dyDescent="0.25">
      <c r="A11" s="20" t="s">
        <v>36</v>
      </c>
      <c r="B11" s="23"/>
      <c r="C11" s="23"/>
      <c r="D11" s="23"/>
      <c r="E11" s="23"/>
      <c r="F11" s="23"/>
      <c r="G11" s="23"/>
      <c r="H11" s="23"/>
      <c r="I11" s="23"/>
      <c r="J11" s="23">
        <v>55.565350000000002</v>
      </c>
      <c r="K11" s="23"/>
      <c r="L11" s="23"/>
      <c r="M11" s="23"/>
      <c r="N11" s="23"/>
      <c r="O11" s="23"/>
      <c r="P11" s="43">
        <v>55.565350000000002</v>
      </c>
      <c r="Q11" s="31"/>
      <c r="R11" s="31"/>
      <c r="S11" s="31"/>
      <c r="T11" s="31"/>
    </row>
    <row r="12" spans="1:20" ht="319.5" x14ac:dyDescent="0.25">
      <c r="A12" s="20" t="s">
        <v>37</v>
      </c>
      <c r="B12" s="23">
        <v>34858.356209999998</v>
      </c>
      <c r="C12" s="23">
        <v>28547.696070000002</v>
      </c>
      <c r="D12" s="23"/>
      <c r="E12" s="23">
        <v>2000</v>
      </c>
      <c r="F12" s="23"/>
      <c r="G12" s="23">
        <v>7333.2330000000002</v>
      </c>
      <c r="H12" s="23">
        <v>1422.4090000000001</v>
      </c>
      <c r="I12" s="23"/>
      <c r="J12" s="23">
        <v>3606.3552100000002</v>
      </c>
      <c r="K12" s="23"/>
      <c r="L12" s="23"/>
      <c r="M12" s="23"/>
      <c r="N12" s="23"/>
      <c r="O12" s="23"/>
      <c r="P12" s="43">
        <v>77768.049490000005</v>
      </c>
      <c r="Q12" s="31"/>
      <c r="R12" s="31"/>
      <c r="S12" s="31"/>
      <c r="T12" s="31"/>
    </row>
    <row r="13" spans="1:20" ht="153.75" x14ac:dyDescent="0.25">
      <c r="A13" s="20" t="s">
        <v>38</v>
      </c>
      <c r="B13" s="23">
        <v>78187.698149999997</v>
      </c>
      <c r="C13" s="23">
        <v>52000</v>
      </c>
      <c r="D13" s="23">
        <v>20951.902999999998</v>
      </c>
      <c r="E13" s="23">
        <v>18531.592629999999</v>
      </c>
      <c r="F13" s="23"/>
      <c r="G13" s="23">
        <v>6002.1</v>
      </c>
      <c r="H13" s="23">
        <v>18501</v>
      </c>
      <c r="I13" s="23">
        <v>2081</v>
      </c>
      <c r="J13" s="23">
        <v>20000</v>
      </c>
      <c r="K13" s="23">
        <v>6954.40049</v>
      </c>
      <c r="L13" s="23">
        <v>5010.7579999999998</v>
      </c>
      <c r="M13" s="23"/>
      <c r="N13" s="23">
        <v>13500</v>
      </c>
      <c r="O13" s="23">
        <v>14454</v>
      </c>
      <c r="P13" s="43">
        <v>256174.45227000001</v>
      </c>
      <c r="Q13" s="31"/>
      <c r="R13" s="31"/>
      <c r="S13" s="31"/>
      <c r="T13" s="31"/>
    </row>
    <row r="14" spans="1:20" ht="90" x14ac:dyDescent="0.25">
      <c r="A14" s="20" t="s">
        <v>39</v>
      </c>
      <c r="B14" s="23">
        <v>3973.8348900000001</v>
      </c>
      <c r="C14" s="23">
        <v>6860.1</v>
      </c>
      <c r="D14" s="23">
        <v>2109.32852</v>
      </c>
      <c r="E14" s="23"/>
      <c r="F14" s="23"/>
      <c r="G14" s="23">
        <v>286.45</v>
      </c>
      <c r="H14" s="23">
        <v>1691.81</v>
      </c>
      <c r="I14" s="23">
        <v>70.801159999999996</v>
      </c>
      <c r="J14" s="23">
        <v>2000</v>
      </c>
      <c r="K14" s="23">
        <v>813.12420999999995</v>
      </c>
      <c r="L14" s="23">
        <v>300</v>
      </c>
      <c r="M14" s="23"/>
      <c r="N14" s="23"/>
      <c r="O14" s="23">
        <v>5217.1526000000003</v>
      </c>
      <c r="P14" s="43">
        <v>23322.60138</v>
      </c>
      <c r="Q14" s="31"/>
      <c r="R14" s="31"/>
      <c r="S14" s="31"/>
      <c r="T14" s="31"/>
    </row>
    <row r="15" spans="1:20" ht="128.25" x14ac:dyDescent="0.25">
      <c r="A15" s="20" t="s">
        <v>40</v>
      </c>
      <c r="B15" s="23">
        <v>23.51634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3">
        <v>23.51634</v>
      </c>
      <c r="Q15" s="31"/>
      <c r="R15" s="31"/>
      <c r="S15" s="31"/>
      <c r="T15" s="31"/>
    </row>
    <row r="16" spans="1:20" ht="77.25" x14ac:dyDescent="0.25">
      <c r="A16" s="20" t="s">
        <v>41</v>
      </c>
      <c r="B16" s="23">
        <v>150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3">
        <v>150</v>
      </c>
      <c r="Q16" s="31"/>
      <c r="R16" s="31"/>
      <c r="S16" s="31"/>
      <c r="T16" s="31"/>
    </row>
    <row r="17" spans="1:20" ht="115.5" x14ac:dyDescent="0.25">
      <c r="A17" s="20" t="s">
        <v>42</v>
      </c>
      <c r="B17" s="23">
        <v>654.22335999999996</v>
      </c>
      <c r="C17" s="23">
        <v>1700</v>
      </c>
      <c r="D17" s="23">
        <v>300</v>
      </c>
      <c r="E17" s="23">
        <v>208.31384</v>
      </c>
      <c r="F17" s="23"/>
      <c r="G17" s="23"/>
      <c r="H17" s="23"/>
      <c r="I17" s="23"/>
      <c r="J17" s="23">
        <v>1550</v>
      </c>
      <c r="K17" s="23">
        <v>60</v>
      </c>
      <c r="L17" s="23">
        <v>734.76133000000004</v>
      </c>
      <c r="M17" s="23"/>
      <c r="N17" s="23"/>
      <c r="O17" s="23"/>
      <c r="P17" s="43">
        <v>5207.29853</v>
      </c>
      <c r="Q17" s="31"/>
      <c r="R17" s="31"/>
      <c r="S17" s="31"/>
      <c r="T17" s="31"/>
    </row>
    <row r="18" spans="1:20" ht="115.5" x14ac:dyDescent="0.25">
      <c r="A18" s="20" t="s">
        <v>43</v>
      </c>
      <c r="B18" s="23">
        <v>53951.496319999998</v>
      </c>
      <c r="C18" s="23">
        <v>30229.852999999999</v>
      </c>
      <c r="D18" s="23">
        <v>10381.218000000001</v>
      </c>
      <c r="E18" s="23">
        <v>9904.3078600000008</v>
      </c>
      <c r="F18" s="23"/>
      <c r="G18" s="23">
        <v>5709.6433900000002</v>
      </c>
      <c r="H18" s="23">
        <v>6977</v>
      </c>
      <c r="I18" s="23"/>
      <c r="J18" s="23">
        <v>18000</v>
      </c>
      <c r="K18" s="23">
        <v>2912</v>
      </c>
      <c r="L18" s="23">
        <v>3000</v>
      </c>
      <c r="M18" s="23"/>
      <c r="N18" s="23">
        <v>2647.95</v>
      </c>
      <c r="O18" s="23">
        <v>3576.21668</v>
      </c>
      <c r="P18" s="43">
        <v>147289.68525000001</v>
      </c>
      <c r="Q18" s="31"/>
      <c r="R18" s="31"/>
      <c r="S18" s="31"/>
      <c r="T18" s="31"/>
    </row>
    <row r="19" spans="1:20" ht="64.5" x14ac:dyDescent="0.25">
      <c r="A19" s="20" t="s">
        <v>44</v>
      </c>
      <c r="B19" s="23">
        <v>5115.2009099999996</v>
      </c>
      <c r="C19" s="23">
        <v>980.53</v>
      </c>
      <c r="D19" s="23"/>
      <c r="E19" s="23">
        <v>440</v>
      </c>
      <c r="F19" s="23">
        <v>163</v>
      </c>
      <c r="G19" s="23">
        <v>805</v>
      </c>
      <c r="H19" s="23">
        <v>102.06356</v>
      </c>
      <c r="I19" s="23">
        <v>69.71463</v>
      </c>
      <c r="J19" s="23"/>
      <c r="K19" s="23">
        <v>92</v>
      </c>
      <c r="L19" s="23"/>
      <c r="M19" s="23">
        <v>50</v>
      </c>
      <c r="N19" s="23">
        <v>693.50458000000003</v>
      </c>
      <c r="O19" s="23">
        <v>975.66637000000003</v>
      </c>
      <c r="P19" s="43">
        <v>9486.6800500000008</v>
      </c>
      <c r="Q19" s="31"/>
      <c r="R19" s="31"/>
      <c r="S19" s="31"/>
      <c r="T19" s="31"/>
    </row>
    <row r="20" spans="1:20" ht="90" x14ac:dyDescent="0.25">
      <c r="A20" s="20" t="s">
        <v>45</v>
      </c>
      <c r="B20" s="23">
        <v>2104.18514</v>
      </c>
      <c r="C20" s="23">
        <v>856.15299000000005</v>
      </c>
      <c r="D20" s="23">
        <v>198.35812000000001</v>
      </c>
      <c r="E20" s="23">
        <v>341.45</v>
      </c>
      <c r="F20" s="23"/>
      <c r="G20" s="23"/>
      <c r="H20" s="23">
        <v>59.560659999999999</v>
      </c>
      <c r="I20" s="23">
        <v>15.550050000000001</v>
      </c>
      <c r="J20" s="23">
        <v>445.08699999999999</v>
      </c>
      <c r="K20" s="23"/>
      <c r="L20" s="23"/>
      <c r="M20" s="23"/>
      <c r="N20" s="23">
        <v>8.0000000000000002E-3</v>
      </c>
      <c r="O20" s="23"/>
      <c r="P20" s="43">
        <v>4020.35196</v>
      </c>
      <c r="Q20" s="31"/>
      <c r="R20" s="31"/>
      <c r="S20" s="31"/>
      <c r="T20" s="31"/>
    </row>
    <row r="21" spans="1:20" ht="77.25" x14ac:dyDescent="0.25">
      <c r="A21" s="20" t="s">
        <v>46</v>
      </c>
      <c r="B21" s="23">
        <v>878.91191000000003</v>
      </c>
      <c r="C21" s="23"/>
      <c r="D21" s="23"/>
      <c r="E21" s="23">
        <v>473</v>
      </c>
      <c r="F21" s="23"/>
      <c r="G21" s="23">
        <v>600</v>
      </c>
      <c r="H21" s="23">
        <v>301.11721</v>
      </c>
      <c r="I21" s="23"/>
      <c r="J21" s="23">
        <v>1471.5</v>
      </c>
      <c r="K21" s="23"/>
      <c r="L21" s="23"/>
      <c r="M21" s="23"/>
      <c r="N21" s="23"/>
      <c r="O21" s="23"/>
      <c r="P21" s="43">
        <v>3724.5291200000001</v>
      </c>
      <c r="Q21" s="31"/>
      <c r="R21" s="31"/>
      <c r="S21" s="31"/>
      <c r="T21" s="31"/>
    </row>
    <row r="22" spans="1:20" ht="51.75" x14ac:dyDescent="0.25">
      <c r="A22" s="20" t="s">
        <v>47</v>
      </c>
      <c r="B22" s="23">
        <v>829.72500000000002</v>
      </c>
      <c r="C22" s="23">
        <v>1272.6703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v>133.55137999999999</v>
      </c>
      <c r="O22" s="23"/>
      <c r="P22" s="43">
        <v>2235.94668</v>
      </c>
      <c r="Q22" s="31"/>
      <c r="R22" s="31"/>
      <c r="S22" s="31"/>
      <c r="T22" s="31"/>
    </row>
    <row r="23" spans="1:20" ht="90" x14ac:dyDescent="0.25">
      <c r="A23" s="20" t="s">
        <v>48</v>
      </c>
      <c r="B23" s="23">
        <v>27596.659100000001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3">
        <v>27596.659100000001</v>
      </c>
      <c r="Q23" s="31"/>
      <c r="R23" s="31"/>
      <c r="S23" s="31"/>
      <c r="T23" s="31"/>
    </row>
    <row r="24" spans="1:20" ht="102.75" x14ac:dyDescent="0.25">
      <c r="A24" s="20" t="s">
        <v>49</v>
      </c>
      <c r="B24" s="23">
        <v>1009.6</v>
      </c>
      <c r="C24" s="23">
        <v>166.583</v>
      </c>
      <c r="D24" s="23">
        <v>22.38409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43">
        <v>1198.56709</v>
      </c>
      <c r="Q24" s="31"/>
      <c r="R24" s="31"/>
      <c r="S24" s="31"/>
      <c r="T24" s="31"/>
    </row>
    <row r="25" spans="1:20" ht="90" x14ac:dyDescent="0.25">
      <c r="A25" s="20" t="s">
        <v>50</v>
      </c>
      <c r="B25" s="23"/>
      <c r="C25" s="23"/>
      <c r="D25" s="23"/>
      <c r="E25" s="23"/>
      <c r="F25" s="23"/>
      <c r="G25" s="23">
        <v>1373.1</v>
      </c>
      <c r="H25" s="23">
        <v>61</v>
      </c>
      <c r="I25" s="23"/>
      <c r="J25" s="23"/>
      <c r="K25" s="23"/>
      <c r="L25" s="23"/>
      <c r="M25" s="23"/>
      <c r="N25" s="23"/>
      <c r="O25" s="23"/>
      <c r="P25" s="43">
        <v>1434.1</v>
      </c>
      <c r="Q25" s="31"/>
      <c r="R25" s="31"/>
      <c r="S25" s="31"/>
      <c r="T25" s="31"/>
    </row>
    <row r="26" spans="1:20" ht="90" x14ac:dyDescent="0.25">
      <c r="A26" s="20" t="s">
        <v>51</v>
      </c>
      <c r="B26" s="23">
        <v>-215.58237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43">
        <v>-215.58237</v>
      </c>
      <c r="Q26" s="31"/>
      <c r="R26" s="31"/>
      <c r="S26" s="31"/>
      <c r="T26" s="31"/>
    </row>
    <row r="27" spans="1:20" ht="51.75" x14ac:dyDescent="0.25">
      <c r="A27" s="20" t="s">
        <v>52</v>
      </c>
      <c r="B27" s="23"/>
      <c r="C27" s="23"/>
      <c r="D27" s="23"/>
      <c r="E27" s="23"/>
      <c r="F27" s="23"/>
      <c r="G27" s="23"/>
      <c r="H27" s="23"/>
      <c r="I27" s="23"/>
      <c r="J27" s="23">
        <v>36810</v>
      </c>
      <c r="K27" s="23"/>
      <c r="L27" s="23"/>
      <c r="M27" s="23"/>
      <c r="N27" s="23"/>
      <c r="O27" s="23"/>
      <c r="P27" s="43">
        <v>36810</v>
      </c>
      <c r="Q27" s="31"/>
      <c r="R27" s="31"/>
      <c r="S27" s="31"/>
      <c r="T27" s="31"/>
    </row>
    <row r="28" spans="1:20" ht="64.5" x14ac:dyDescent="0.25">
      <c r="A28" s="20" t="s">
        <v>53</v>
      </c>
      <c r="B28" s="23"/>
      <c r="C28" s="23">
        <v>2.0000000000000002E-5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3">
        <v>2.0000000000000002E-5</v>
      </c>
      <c r="Q28" s="31"/>
      <c r="R28" s="31"/>
      <c r="S28" s="31"/>
      <c r="T28" s="31"/>
    </row>
    <row r="29" spans="1:20" ht="64.5" x14ac:dyDescent="0.25">
      <c r="A29" s="20" t="s">
        <v>54</v>
      </c>
      <c r="B29" s="23">
        <v>1817.64159</v>
      </c>
      <c r="C29" s="23">
        <v>641.52088000000003</v>
      </c>
      <c r="D29" s="23">
        <v>53.460050000000003</v>
      </c>
      <c r="E29" s="23">
        <v>53.460059999999999</v>
      </c>
      <c r="F29" s="23"/>
      <c r="G29" s="23"/>
      <c r="H29" s="23"/>
      <c r="I29" s="23"/>
      <c r="J29" s="23">
        <v>213.84020000000001</v>
      </c>
      <c r="K29" s="23">
        <v>53.460059999999999</v>
      </c>
      <c r="L29" s="23"/>
      <c r="M29" s="23"/>
      <c r="N29" s="23"/>
      <c r="O29" s="23"/>
      <c r="P29" s="43">
        <v>2833.3828400000002</v>
      </c>
      <c r="Q29" s="31"/>
      <c r="R29" s="31"/>
      <c r="S29" s="31"/>
      <c r="T29" s="31"/>
    </row>
    <row r="30" spans="1:20" ht="128.25" x14ac:dyDescent="0.25">
      <c r="A30" s="20" t="s">
        <v>55</v>
      </c>
      <c r="B30" s="23"/>
      <c r="C30" s="23">
        <v>6313.8964699999997</v>
      </c>
      <c r="D30" s="23">
        <v>908.94578000000001</v>
      </c>
      <c r="E30" s="23">
        <v>756.2</v>
      </c>
      <c r="F30" s="23">
        <v>245</v>
      </c>
      <c r="G30" s="23">
        <v>550.16326000000004</v>
      </c>
      <c r="H30" s="23">
        <v>362.31612000000001</v>
      </c>
      <c r="I30" s="23">
        <v>169.80575999999999</v>
      </c>
      <c r="J30" s="23">
        <v>1954.8275100000001</v>
      </c>
      <c r="K30" s="23">
        <v>304.71334000000002</v>
      </c>
      <c r="L30" s="23">
        <v>1304.29</v>
      </c>
      <c r="M30" s="23">
        <v>894.44569000000001</v>
      </c>
      <c r="N30" s="23">
        <v>1199.2076099999999</v>
      </c>
      <c r="O30" s="23">
        <v>570.22898999999995</v>
      </c>
      <c r="P30" s="43">
        <v>15534.04053</v>
      </c>
      <c r="Q30" s="31"/>
      <c r="R30" s="31"/>
      <c r="S30" s="31"/>
      <c r="T30" s="31"/>
    </row>
    <row r="31" spans="1:20" ht="26.25" x14ac:dyDescent="0.25">
      <c r="A31" s="20" t="s">
        <v>56</v>
      </c>
      <c r="B31" s="23">
        <v>749.68343000000004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43">
        <v>749.68343000000004</v>
      </c>
      <c r="Q31" s="31"/>
      <c r="R31" s="31"/>
      <c r="S31" s="31"/>
      <c r="T31" s="31"/>
    </row>
    <row r="32" spans="1:20" ht="90" x14ac:dyDescent="0.25">
      <c r="A32" s="20" t="s">
        <v>57</v>
      </c>
      <c r="B32" s="23">
        <v>6995.1086999999998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3">
        <v>6995.1086999999998</v>
      </c>
      <c r="Q32" s="31"/>
      <c r="R32" s="31"/>
      <c r="S32" s="31"/>
      <c r="T32" s="31"/>
    </row>
    <row r="33" spans="1:20" ht="102.75" x14ac:dyDescent="0.25">
      <c r="A33" s="20" t="s">
        <v>58</v>
      </c>
      <c r="B33" s="23">
        <v>28732.936900000001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3">
        <v>28732.936900000001</v>
      </c>
      <c r="Q33" s="31"/>
      <c r="R33" s="31"/>
      <c r="S33" s="31"/>
      <c r="T33" s="31"/>
    </row>
    <row r="34" spans="1:20" ht="90" x14ac:dyDescent="0.25">
      <c r="A34" s="20" t="s">
        <v>59</v>
      </c>
      <c r="B34" s="23">
        <v>112.11515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43">
        <v>112.11515</v>
      </c>
      <c r="Q34" s="31"/>
      <c r="R34" s="31"/>
      <c r="S34" s="31"/>
      <c r="T34" s="31"/>
    </row>
    <row r="35" spans="1:20" ht="51.75" x14ac:dyDescent="0.25">
      <c r="A35" s="20" t="s">
        <v>60</v>
      </c>
      <c r="B35" s="23"/>
      <c r="C35" s="23">
        <v>1180.8720000000001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43">
        <v>1180.8720000000001</v>
      </c>
      <c r="Q35" s="31"/>
      <c r="R35" s="31"/>
      <c r="S35" s="31"/>
      <c r="T35" s="31"/>
    </row>
    <row r="36" spans="1:20" ht="64.5" x14ac:dyDescent="0.25">
      <c r="A36" s="20" t="s">
        <v>61</v>
      </c>
      <c r="B36" s="23">
        <v>11048.74317</v>
      </c>
      <c r="C36" s="23">
        <v>-644.54</v>
      </c>
      <c r="D36" s="23">
        <v>2075.4907600000001</v>
      </c>
      <c r="E36" s="23">
        <v>-5.0299999999999997E-3</v>
      </c>
      <c r="F36" s="23"/>
      <c r="G36" s="23">
        <v>59.113399999999999</v>
      </c>
      <c r="H36" s="23">
        <v>53.340139999999998</v>
      </c>
      <c r="I36" s="23">
        <v>229.99413999999999</v>
      </c>
      <c r="J36" s="23">
        <v>1995.89474</v>
      </c>
      <c r="K36" s="23">
        <v>-2.8300000000000001E-3</v>
      </c>
      <c r="L36" s="23">
        <v>898.64284999999995</v>
      </c>
      <c r="M36" s="23">
        <v>-4.7499999999999999E-3</v>
      </c>
      <c r="N36" s="23">
        <v>521.13487999999995</v>
      </c>
      <c r="O36" s="23">
        <v>368.92836999999997</v>
      </c>
      <c r="P36" s="43">
        <v>16606.72984</v>
      </c>
      <c r="Q36" s="31"/>
      <c r="R36" s="31"/>
      <c r="S36" s="31"/>
      <c r="T36" s="31"/>
    </row>
    <row r="37" spans="1:20" ht="39" x14ac:dyDescent="0.25">
      <c r="A37" s="20" t="s">
        <v>62</v>
      </c>
      <c r="B37" s="23"/>
      <c r="C37" s="23"/>
      <c r="D37" s="23"/>
      <c r="E37" s="23">
        <v>230.10400000000001</v>
      </c>
      <c r="F37" s="23">
        <v>55.021000000000001</v>
      </c>
      <c r="G37" s="23"/>
      <c r="H37" s="23">
        <v>28.763000000000002</v>
      </c>
      <c r="I37" s="23"/>
      <c r="J37" s="23"/>
      <c r="K37" s="23"/>
      <c r="L37" s="23">
        <v>21.254999999999999</v>
      </c>
      <c r="M37" s="23"/>
      <c r="N37" s="23"/>
      <c r="O37" s="23"/>
      <c r="P37" s="43">
        <v>335.14299999999997</v>
      </c>
      <c r="Q37" s="31"/>
      <c r="R37" s="31"/>
      <c r="S37" s="31"/>
      <c r="T37" s="31"/>
    </row>
    <row r="38" spans="1:20" x14ac:dyDescent="0.25">
      <c r="A38" s="21" t="s">
        <v>63</v>
      </c>
      <c r="B38" s="24">
        <v>338567.31831</v>
      </c>
      <c r="C38" s="24">
        <v>145752.94453000001</v>
      </c>
      <c r="D38" s="24">
        <v>90613.452919999996</v>
      </c>
      <c r="E38" s="24">
        <v>101023.25019999999</v>
      </c>
      <c r="F38" s="24">
        <v>7043.9250000000002</v>
      </c>
      <c r="G38" s="24">
        <v>87463.455319999994</v>
      </c>
      <c r="H38" s="24">
        <v>37009.617539999999</v>
      </c>
      <c r="I38" s="24">
        <v>20993.980739999999</v>
      </c>
      <c r="J38" s="24">
        <v>126951.18700999999</v>
      </c>
      <c r="K38" s="24">
        <v>15546.33527</v>
      </c>
      <c r="L38" s="24">
        <v>50220.060550000002</v>
      </c>
      <c r="M38" s="24">
        <v>49463.128929999999</v>
      </c>
      <c r="N38" s="24">
        <v>65265.817260000003</v>
      </c>
      <c r="O38" s="24">
        <v>25162.193009999999</v>
      </c>
      <c r="P38" s="43">
        <v>1161076.66659</v>
      </c>
      <c r="Q38" s="39"/>
      <c r="R38" s="39"/>
      <c r="S38" s="39"/>
      <c r="T38" s="39"/>
    </row>
    <row r="39" spans="1:20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20" x14ac:dyDescent="0.25">
      <c r="A40" s="35" t="s">
        <v>28</v>
      </c>
      <c r="B40" s="44">
        <f>P38+Учреждения!B84</f>
        <v>3269900.9850699999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20" ht="32.25" customHeight="1" x14ac:dyDescent="0.25">
      <c r="A41" s="35" t="str">
        <f>CONCATENATE("Остатки бюджетных средств на ",C2,"г.")</f>
        <v>Остатки бюджетных средств на 11.12.2023г.</v>
      </c>
      <c r="B41" s="44">
        <v>4758599.9000000004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2023-12-12T04:59:41Z</dcterms:modified>
</cp:coreProperties>
</file>