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Учреждения!$46:$47</definedName>
    <definedName name="_xlnm.Print_Area" localSheetId="1">'Муниципальные районы'!$A$1:$P$35</definedName>
    <definedName name="_xlnm.Print_Area" localSheetId="0">Учреждения!$A$1:$E$83</definedName>
  </definedNames>
  <calcPr calcId="162913"/>
</workbook>
</file>

<file path=xl/calcChain.xml><?xml version="1.0" encoding="utf-8"?>
<calcChain xmlns="http://schemas.openxmlformats.org/spreadsheetml/2006/main">
  <c r="E42" i="1" l="1"/>
  <c r="B33" i="2"/>
  <c r="E9" i="1"/>
  <c r="A2" i="2" l="1"/>
  <c r="B2" i="2" s="1"/>
  <c r="C2" i="2" s="1"/>
  <c r="A34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<sst xmlns="http://schemas.openxmlformats.org/spreadsheetml/2006/main" count="132" uniqueCount="131">
  <si>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</si>
  <si>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</si>
  <si>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</si>
  <si>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</si>
  <si>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</si>
  <si>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</si>
  <si>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</si>
  <si>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</si>
  <si>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</si>
  <si>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</si>
  <si>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</si>
  <si>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</si>
  <si>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</si>
  <si>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</si>
  <si>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</si>
  <si>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</si>
  <si>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</si>
  <si>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</si>
  <si>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</si>
  <si>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</si>
  <si>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</si>
  <si>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</si>
  <si>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</si>
  <si>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</si>
  <si>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</si>
  <si>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</si>
  <si>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</si>
  <si>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</si>
  <si>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</si>
  <si>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</si>
  <si>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</si>
  <si>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</si>
  <si>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</si>
  <si>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</si>
  <si>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</si>
  <si>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</si>
  <si>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</si>
  <si>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</si>
  <si>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</si>
  <si>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</si>
  <si>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</si>
  <si>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</si>
  <si>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</si>
  <si>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</si>
  <si>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</si>
  <si>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</si>
  <si>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Иные межбюджетные трансферты на возмещение произведенных расходов по организации работы пунктов временного размещения, размещению и питанию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Камчатского края в экстренном массовом порядке и находящихся в пунктах временного размещения</t>
  </si>
  <si>
    <t>Строительство и реконструкция (модернизация) объектов питьевого водоснабжения</t>
  </si>
  <si>
    <t>Реализация программ формирования современной городской среды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</si>
  <si>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</si>
  <si>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</si>
  <si>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Реализация мероприятий, связанных со строительством и (или) реконструкцией объектов обращения с отходами производства и потребления, в том числе твердыми коммунальными отходами (включая проектные работы)</t>
  </si>
  <si>
    <t>Строительство автомобильной дороги от пос. Заозерный до Халактырского пляжа</t>
  </si>
  <si>
    <t>Приобретение подвижного состава пассажирского транспорта общего пользования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</si>
  <si>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</si>
  <si>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</si>
  <si>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</si>
  <si>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17.12.2023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</si>
  <si>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</si>
  <si>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</si>
  <si>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</si>
  <si>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</si>
  <si>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</si>
  <si>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</si>
  <si>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</si>
  <si>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</si>
  <si>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</si>
  <si>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</si>
  <si>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</si>
  <si>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</si>
  <si>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</si>
  <si>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</si>
  <si>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</si>
  <si>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</si>
  <si>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</si>
  <si>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</si>
  <si>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</si>
  <si>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</si>
  <si>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</si>
  <si>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</si>
  <si>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</si>
  <si>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</si>
  <si>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</si>
  <si>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</si>
  <si>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</si>
  <si>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</si>
  <si>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</si>
  <si>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</si>
  <si>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</si>
  <si>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</si>
  <si>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</si>
  <si>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</si>
  <si>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Усть-Камчатская территориальная избирательная комиссия</t>
  </si>
  <si>
    <t>ИТОГО</t>
  </si>
  <si>
    <t>11.12.2023</t>
  </si>
  <si>
    <t>Привлечение остатков средств на единый счет краевого бюджета с казначейских счетов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</si>
  <si>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</si>
  <si>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</si>
  <si>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</si>
  <si>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</si>
  <si>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</si>
  <si>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</si>
  <si>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</si>
  <si>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</si>
  <si>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 </t>
  </si>
  <si>
    <t>Субсидии бюджетам на реализацию региональных проектов модернизации первичного звена здравоохранения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</si>
  <si>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</si>
  <si>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</si>
  <si>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</si>
  <si>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>Субсидии бюджетам на развитие сети учреждений культурно-досугового типа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</si>
  <si>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</si>
  <si>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</si>
  <si>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</si>
  <si>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</si>
  <si>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</si>
  <si>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</si>
  <si>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</si>
  <si>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</si>
  <si>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</si>
  <si>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</si>
  <si>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</si>
  <si>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</si>
  <si>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</si>
  <si>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</si>
  <si>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развитие инфраструктуры дорожного хозяйства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</si>
  <si>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</si>
  <si>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Межбюджетные трансферты, передаваемые бюджетам, за счет средств резервного фонда Правительства Российской Федерации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</si>
  <si>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</si>
  <si>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</si>
  <si>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</si>
  <si>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17.12.2023)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</si>
</sst>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170" fontId="17" fillId="0" borderId="4" xfId="1" applyNumberFormat="1" applyFont="1" applyFill="1" applyBorder="1" applyAlignment="1" applyProtection="1">
      <alignment horizontal="right" vertical="center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164" fontId="2" fillId="0" borderId="4" xfId="0" applyNumberFormat="1" applyFont="1" applyBorder="1" applyAlignment="1">
      <alignment horizontal="left" wrapText="1"/>
    </xf>
    <xf numFmtId="164" fontId="18" fillId="0" borderId="4" xfId="0" applyNumberFormat="1" applyFont="1" applyBorder="1" applyAlignment="1">
      <alignment horizontal="left" wrapText="1"/>
    </xf>
    <xf numFmtId="0" fontId="12" fillId="0" borderId="4" xfId="0" applyFont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view="pageBreakPreview" zoomScaleNormal="100" zoomScaleSheetLayoutView="100" workbookViewId="0">
      <selection activeCell="E42" sqref="E42"/>
    </sheetView>
  </sheetViews>
  <sheetFormatPr defaultColWidth="8.7109375" defaultRowHeight="15" x14ac:dyDescent="0.25"/>
  <cols>
    <col min="1" max="1" width="69.28515625" style="30" customWidth="1"/>
    <col min="2" max="2" width="13.85546875" style="30" customWidth="1"/>
    <col min="3" max="4" width="14.42578125" style="30" customWidth="1"/>
    <col min="5" max="5" width="12.42578125" style="30" customWidth="1"/>
    <col min="6" max="6" width="12.5703125" style="30" customWidth="1"/>
    <col min="7" max="7" width="16" style="30" bestFit="1" customWidth="1"/>
    <col min="8" max="8" width="8.7109375" style="30"/>
    <col min="9" max="9" width="10.140625" style="30" bestFit="1" customWidth="1"/>
    <col min="10" max="16384" width="8.7109375" style="30"/>
  </cols>
  <sheetData>
    <row r="1" spans="1:9" ht="15.75" x14ac:dyDescent="0.25">
      <c r="A1" s="45" t="s">
        <v>0</v>
      </c>
      <c r="B1" s="45"/>
      <c r="C1" s="45"/>
      <c r="D1" s="45"/>
      <c r="E1" s="45"/>
      <c r="F1" s="36" t="s">
        <v>94</v>
      </c>
      <c r="G1" s="37" t="str">
        <f>TEXT(F1,"[$-FC19]ДД ММММ")</f>
        <v>11 декабря</v>
      </c>
      <c r="H1" s="37" t="str">
        <f>TEXT(F1,"[$-FC19]ДД.ММ.ГГГ \г")</f>
        <v>11.12.2023 г</v>
      </c>
    </row>
    <row r="2" spans="1:9" ht="15.75" x14ac:dyDescent="0.25">
      <c r="A2" s="45" t="str">
        <f>CONCATENATE("с ",G1," по ",G2,"ода")</f>
        <v>с 11 декабря по 17 декабря 2023 года</v>
      </c>
      <c r="B2" s="45"/>
      <c r="C2" s="45"/>
      <c r="D2" s="45"/>
      <c r="E2" s="45"/>
      <c r="F2" s="36" t="s">
        <v>57</v>
      </c>
      <c r="G2" s="37" t="str">
        <f>TEXT(F2,"[$-FC19]ДД ММММ ГГГ \г")</f>
        <v>17 декабря 2023 г</v>
      </c>
      <c r="H2" s="37" t="str">
        <f>TEXT(F2,"[$-FC19]ДД.ММ.ГГГ \г")</f>
        <v>17.12.2023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tr">
        <f>CONCATENATE("Остатки средств на ",H1,".")</f>
        <v>Остатки средств на 11.12.2023 г.</v>
      </c>
      <c r="B5" s="47"/>
      <c r="C5" s="47"/>
      <c r="D5" s="48"/>
      <c r="E5" s="44">
        <v>4758599.9000000004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53" t="s">
        <v>2</v>
      </c>
      <c r="B7" s="54"/>
      <c r="C7" s="54"/>
      <c r="D7" s="54"/>
      <c r="E7" s="12"/>
    </row>
    <row r="8" spans="1:9" x14ac:dyDescent="0.25">
      <c r="A8" s="56" t="s">
        <v>95</v>
      </c>
      <c r="B8" s="57"/>
      <c r="C8" s="57"/>
      <c r="D8" s="58"/>
      <c r="E8" s="8">
        <v>1541046</v>
      </c>
    </row>
    <row r="9" spans="1:9" x14ac:dyDescent="0.25">
      <c r="A9" s="55" t="s">
        <v>3</v>
      </c>
      <c r="B9" s="54"/>
      <c r="C9" s="54"/>
      <c r="D9" s="54"/>
      <c r="E9" s="13">
        <f>SUM(E10:E41)</f>
        <v>950747.69999999984</v>
      </c>
    </row>
    <row r="10" spans="1:9" ht="19.5" customHeight="1" x14ac:dyDescent="0.25">
      <c r="A10" s="60" t="s">
        <v>96</v>
      </c>
      <c r="B10" s="60"/>
      <c r="C10" s="60"/>
      <c r="D10" s="60"/>
      <c r="E10" s="59">
        <v>11360</v>
      </c>
    </row>
    <row r="11" spans="1:9" ht="42" customHeight="1" x14ac:dyDescent="0.25">
      <c r="A11" s="60" t="s">
        <v>97</v>
      </c>
      <c r="B11" s="60"/>
      <c r="C11" s="60"/>
      <c r="D11" s="60"/>
      <c r="E11" s="59">
        <v>3666.9</v>
      </c>
    </row>
    <row r="12" spans="1:9" ht="29.25" customHeight="1" x14ac:dyDescent="0.25">
      <c r="A12" s="60" t="s">
        <v>98</v>
      </c>
      <c r="B12" s="60"/>
      <c r="C12" s="60"/>
      <c r="D12" s="60"/>
      <c r="E12" s="59">
        <v>667.5</v>
      </c>
    </row>
    <row r="13" spans="1:9" ht="40.5" customHeight="1" x14ac:dyDescent="0.25">
      <c r="A13" s="60" t="s">
        <v>99</v>
      </c>
      <c r="B13" s="60"/>
      <c r="C13" s="60"/>
      <c r="D13" s="60"/>
      <c r="E13" s="59">
        <v>509.2</v>
      </c>
    </row>
    <row r="14" spans="1:9" ht="41.25" customHeight="1" x14ac:dyDescent="0.25">
      <c r="A14" s="60" t="s">
        <v>100</v>
      </c>
      <c r="B14" s="60"/>
      <c r="C14" s="60"/>
      <c r="D14" s="60"/>
      <c r="E14" s="59">
        <v>8550</v>
      </c>
    </row>
    <row r="15" spans="1:9" ht="19.5" customHeight="1" x14ac:dyDescent="0.25">
      <c r="A15" s="60" t="s">
        <v>101</v>
      </c>
      <c r="B15" s="60"/>
      <c r="C15" s="60"/>
      <c r="D15" s="60"/>
      <c r="E15" s="59">
        <v>4689</v>
      </c>
    </row>
    <row r="16" spans="1:9" ht="29.25" customHeight="1" x14ac:dyDescent="0.25">
      <c r="A16" s="60" t="s">
        <v>102</v>
      </c>
      <c r="B16" s="60"/>
      <c r="C16" s="60"/>
      <c r="D16" s="60"/>
      <c r="E16" s="59">
        <v>2536.6</v>
      </c>
    </row>
    <row r="17" spans="1:5" ht="29.25" customHeight="1" x14ac:dyDescent="0.25">
      <c r="A17" s="60" t="s">
        <v>103</v>
      </c>
      <c r="B17" s="60"/>
      <c r="C17" s="60"/>
      <c r="D17" s="60"/>
      <c r="E17" s="59">
        <v>12405.6</v>
      </c>
    </row>
    <row r="18" spans="1:5" ht="29.25" customHeight="1" x14ac:dyDescent="0.25">
      <c r="A18" s="60" t="s">
        <v>104</v>
      </c>
      <c r="B18" s="60"/>
      <c r="C18" s="60"/>
      <c r="D18" s="60"/>
      <c r="E18" s="59">
        <v>381252.9</v>
      </c>
    </row>
    <row r="19" spans="1:5" ht="19.5" customHeight="1" x14ac:dyDescent="0.25">
      <c r="A19" s="60" t="s">
        <v>105</v>
      </c>
      <c r="B19" s="60"/>
      <c r="C19" s="60"/>
      <c r="D19" s="60"/>
      <c r="E19" s="59">
        <v>59860.7</v>
      </c>
    </row>
    <row r="20" spans="1:5" ht="40.5" customHeight="1" x14ac:dyDescent="0.25">
      <c r="A20" s="60" t="s">
        <v>106</v>
      </c>
      <c r="B20" s="60"/>
      <c r="C20" s="60"/>
      <c r="D20" s="60"/>
      <c r="E20" s="59">
        <v>219.8</v>
      </c>
    </row>
    <row r="21" spans="1:5" ht="29.25" customHeight="1" x14ac:dyDescent="0.25">
      <c r="A21" s="60" t="s">
        <v>107</v>
      </c>
      <c r="B21" s="60"/>
      <c r="C21" s="60"/>
      <c r="D21" s="60"/>
      <c r="E21" s="59">
        <v>1001.1</v>
      </c>
    </row>
    <row r="22" spans="1:5" ht="29.25" customHeight="1" x14ac:dyDescent="0.25">
      <c r="A22" s="60" t="s">
        <v>108</v>
      </c>
      <c r="B22" s="60"/>
      <c r="C22" s="60"/>
      <c r="D22" s="60"/>
      <c r="E22" s="59">
        <v>28500</v>
      </c>
    </row>
    <row r="23" spans="1:5" ht="18.75" customHeight="1" x14ac:dyDescent="0.25">
      <c r="A23" s="60" t="s">
        <v>109</v>
      </c>
      <c r="B23" s="60"/>
      <c r="C23" s="60"/>
      <c r="D23" s="60"/>
      <c r="E23" s="59">
        <v>254.4</v>
      </c>
    </row>
    <row r="24" spans="1:5" ht="29.25" customHeight="1" x14ac:dyDescent="0.25">
      <c r="A24" s="60" t="s">
        <v>110</v>
      </c>
      <c r="B24" s="60"/>
      <c r="C24" s="60"/>
      <c r="D24" s="60"/>
      <c r="E24" s="59">
        <v>568.6</v>
      </c>
    </row>
    <row r="25" spans="1:5" ht="29.25" customHeight="1" x14ac:dyDescent="0.25">
      <c r="A25" s="60" t="s">
        <v>111</v>
      </c>
      <c r="B25" s="60"/>
      <c r="C25" s="60"/>
      <c r="D25" s="60"/>
      <c r="E25" s="59">
        <v>24064.9</v>
      </c>
    </row>
    <row r="26" spans="1:5" ht="29.25" customHeight="1" x14ac:dyDescent="0.25">
      <c r="A26" s="60" t="s">
        <v>112</v>
      </c>
      <c r="B26" s="60"/>
      <c r="C26" s="60"/>
      <c r="D26" s="60"/>
      <c r="E26" s="59">
        <v>31890.1</v>
      </c>
    </row>
    <row r="27" spans="1:5" ht="18.75" customHeight="1" x14ac:dyDescent="0.25">
      <c r="A27" s="60" t="s">
        <v>113</v>
      </c>
      <c r="B27" s="60"/>
      <c r="C27" s="60"/>
      <c r="D27" s="60"/>
      <c r="E27" s="59">
        <v>23693.7</v>
      </c>
    </row>
    <row r="28" spans="1:5" ht="14.25" customHeight="1" x14ac:dyDescent="0.25">
      <c r="A28" s="60" t="s">
        <v>114</v>
      </c>
      <c r="B28" s="60"/>
      <c r="C28" s="60"/>
      <c r="D28" s="60"/>
      <c r="E28" s="59">
        <v>177.8</v>
      </c>
    </row>
    <row r="29" spans="1:5" ht="29.25" customHeight="1" x14ac:dyDescent="0.25">
      <c r="A29" s="60" t="s">
        <v>115</v>
      </c>
      <c r="B29" s="60"/>
      <c r="C29" s="60"/>
      <c r="D29" s="60"/>
      <c r="E29" s="59">
        <v>91.1</v>
      </c>
    </row>
    <row r="30" spans="1:5" ht="15.75" customHeight="1" x14ac:dyDescent="0.25">
      <c r="A30" s="60" t="s">
        <v>116</v>
      </c>
      <c r="B30" s="60"/>
      <c r="C30" s="60"/>
      <c r="D30" s="60"/>
      <c r="E30" s="59">
        <v>2774.8</v>
      </c>
    </row>
    <row r="31" spans="1:5" ht="12.75" customHeight="1" x14ac:dyDescent="0.25">
      <c r="A31" s="60" t="s">
        <v>117</v>
      </c>
      <c r="B31" s="60"/>
      <c r="C31" s="60"/>
      <c r="D31" s="60"/>
      <c r="E31" s="59">
        <v>84.4</v>
      </c>
    </row>
    <row r="32" spans="1:5" ht="42" customHeight="1" x14ac:dyDescent="0.25">
      <c r="A32" s="60" t="s">
        <v>118</v>
      </c>
      <c r="B32" s="60"/>
      <c r="C32" s="60"/>
      <c r="D32" s="60"/>
      <c r="E32" s="59">
        <v>3865.7</v>
      </c>
    </row>
    <row r="33" spans="1:6" ht="16.5" customHeight="1" x14ac:dyDescent="0.25">
      <c r="A33" s="60" t="s">
        <v>119</v>
      </c>
      <c r="B33" s="60"/>
      <c r="C33" s="60"/>
      <c r="D33" s="60"/>
      <c r="E33" s="59">
        <v>2688.7</v>
      </c>
    </row>
    <row r="34" spans="1:6" ht="29.25" customHeight="1" x14ac:dyDescent="0.25">
      <c r="A34" s="60" t="s">
        <v>120</v>
      </c>
      <c r="B34" s="60"/>
      <c r="C34" s="60"/>
      <c r="D34" s="60"/>
      <c r="E34" s="59">
        <v>439.8</v>
      </c>
    </row>
    <row r="35" spans="1:6" ht="29.25" customHeight="1" x14ac:dyDescent="0.25">
      <c r="A35" s="60" t="s">
        <v>121</v>
      </c>
      <c r="B35" s="60"/>
      <c r="C35" s="60"/>
      <c r="D35" s="60"/>
      <c r="E35" s="59">
        <v>289.39999999999998</v>
      </c>
    </row>
    <row r="36" spans="1:6" ht="29.25" customHeight="1" x14ac:dyDescent="0.25">
      <c r="A36" s="60" t="s">
        <v>122</v>
      </c>
      <c r="B36" s="60"/>
      <c r="C36" s="60"/>
      <c r="D36" s="60"/>
      <c r="E36" s="59">
        <v>7412.9</v>
      </c>
    </row>
    <row r="37" spans="1:6" ht="57" customHeight="1" x14ac:dyDescent="0.25">
      <c r="A37" s="60" t="s">
        <v>123</v>
      </c>
      <c r="B37" s="60"/>
      <c r="C37" s="60"/>
      <c r="D37" s="60"/>
      <c r="E37" s="59">
        <v>2908.1</v>
      </c>
    </row>
    <row r="38" spans="1:6" ht="20.25" customHeight="1" x14ac:dyDescent="0.25">
      <c r="A38" s="60" t="s">
        <v>124</v>
      </c>
      <c r="B38" s="60"/>
      <c r="C38" s="60"/>
      <c r="D38" s="60"/>
      <c r="E38" s="59">
        <v>313359.2</v>
      </c>
    </row>
    <row r="39" spans="1:6" ht="29.25" customHeight="1" x14ac:dyDescent="0.25">
      <c r="A39" s="60" t="s">
        <v>125</v>
      </c>
      <c r="B39" s="60"/>
      <c r="C39" s="60"/>
      <c r="D39" s="60"/>
      <c r="E39" s="59">
        <v>20311.599999999999</v>
      </c>
    </row>
    <row r="40" spans="1:6" ht="16.5" customHeight="1" x14ac:dyDescent="0.25">
      <c r="A40" s="60" t="s">
        <v>126</v>
      </c>
      <c r="B40" s="60"/>
      <c r="C40" s="60"/>
      <c r="D40" s="60"/>
      <c r="E40" s="59">
        <v>553.20000000000005</v>
      </c>
    </row>
    <row r="41" spans="1:6" ht="13.5" customHeight="1" x14ac:dyDescent="0.25">
      <c r="A41" s="60" t="s">
        <v>127</v>
      </c>
      <c r="B41" s="60"/>
      <c r="C41" s="60"/>
      <c r="D41" s="60"/>
      <c r="E41" s="59">
        <v>100</v>
      </c>
    </row>
    <row r="42" spans="1:6" x14ac:dyDescent="0.25">
      <c r="A42" s="61" t="s">
        <v>128</v>
      </c>
      <c r="B42" s="61"/>
      <c r="C42" s="61"/>
      <c r="D42" s="61"/>
      <c r="E42" s="13">
        <f>'Муниципальные районы'!B34-Учреждения!E5+'Муниципальные районы'!B33</f>
        <v>2374004.6902999994</v>
      </c>
    </row>
    <row r="43" spans="1:6" x14ac:dyDescent="0.25">
      <c r="A43" s="62" t="s">
        <v>129</v>
      </c>
      <c r="B43" s="62"/>
      <c r="C43" s="62"/>
      <c r="D43" s="62"/>
      <c r="E43" s="63"/>
    </row>
    <row r="44" spans="1:6" ht="89.25" customHeight="1" x14ac:dyDescent="0.25">
      <c r="A44" s="62" t="s">
        <v>130</v>
      </c>
      <c r="B44" s="62"/>
      <c r="C44" s="62"/>
      <c r="D44" s="62"/>
      <c r="E44" s="13">
        <v>9738947.6999999993</v>
      </c>
    </row>
    <row r="45" spans="1:6" x14ac:dyDescent="0.25">
      <c r="A45" s="14"/>
      <c r="B45" s="15"/>
      <c r="C45" s="15"/>
      <c r="D45" s="6"/>
      <c r="E45" s="16"/>
    </row>
    <row r="46" spans="1:6" x14ac:dyDescent="0.25">
      <c r="A46" s="49" t="s">
        <v>12</v>
      </c>
      <c r="B46" s="51" t="s">
        <v>4</v>
      </c>
      <c r="C46" s="52" t="s">
        <v>5</v>
      </c>
      <c r="D46" s="52"/>
      <c r="E46" s="52"/>
    </row>
    <row r="47" spans="1:6" ht="90" x14ac:dyDescent="0.25">
      <c r="A47" s="50"/>
      <c r="B47" s="51"/>
      <c r="C47" s="17" t="s">
        <v>6</v>
      </c>
      <c r="D47" s="17" t="s">
        <v>7</v>
      </c>
      <c r="E47" s="17" t="s">
        <v>8</v>
      </c>
    </row>
    <row r="48" spans="1:6" x14ac:dyDescent="0.25">
      <c r="A48" s="18" t="s">
        <v>58</v>
      </c>
      <c r="B48" s="41">
        <v>16281.16922</v>
      </c>
      <c r="C48" s="41">
        <v>6844.0867900000003</v>
      </c>
      <c r="D48" s="41"/>
      <c r="E48" s="41"/>
      <c r="F48" s="40"/>
    </row>
    <row r="49" spans="1:6" x14ac:dyDescent="0.25">
      <c r="A49" s="18" t="s">
        <v>59</v>
      </c>
      <c r="B49" s="41">
        <v>1790.5462399999999</v>
      </c>
      <c r="C49" s="41">
        <v>1405</v>
      </c>
      <c r="D49" s="41"/>
      <c r="E49" s="41"/>
      <c r="F49" s="40"/>
    </row>
    <row r="50" spans="1:6" x14ac:dyDescent="0.25">
      <c r="A50" s="18" t="s">
        <v>60</v>
      </c>
      <c r="B50" s="41">
        <v>31114.40164</v>
      </c>
      <c r="C50" s="41">
        <v>26478.992999999999</v>
      </c>
      <c r="D50" s="41">
        <v>4635.4086399999997</v>
      </c>
      <c r="E50" s="41"/>
      <c r="F50" s="40"/>
    </row>
    <row r="51" spans="1:6" x14ac:dyDescent="0.25">
      <c r="A51" s="18" t="s">
        <v>61</v>
      </c>
      <c r="B51" s="41">
        <v>78849.830270000006</v>
      </c>
      <c r="C51" s="41">
        <v>25545.340980000001</v>
      </c>
      <c r="D51" s="41">
        <v>7288.9125599999998</v>
      </c>
      <c r="E51" s="41">
        <v>2727.6</v>
      </c>
      <c r="F51" s="40"/>
    </row>
    <row r="52" spans="1:6" ht="30" x14ac:dyDescent="0.25">
      <c r="A52" s="18" t="s">
        <v>62</v>
      </c>
      <c r="B52" s="41">
        <v>56792.216549999997</v>
      </c>
      <c r="C52" s="41">
        <v>321.15143</v>
      </c>
      <c r="D52" s="41">
        <v>3.2079300000000002</v>
      </c>
      <c r="E52" s="41"/>
      <c r="F52" s="40"/>
    </row>
    <row r="53" spans="1:6" x14ac:dyDescent="0.25">
      <c r="A53" s="18" t="s">
        <v>63</v>
      </c>
      <c r="B53" s="41">
        <v>408.29467</v>
      </c>
      <c r="C53" s="41"/>
      <c r="D53" s="41"/>
      <c r="E53" s="41"/>
      <c r="F53" s="40"/>
    </row>
    <row r="54" spans="1:6" x14ac:dyDescent="0.25">
      <c r="A54" s="18" t="s">
        <v>64</v>
      </c>
      <c r="B54" s="41">
        <v>317.22780999999998</v>
      </c>
      <c r="C54" s="41"/>
      <c r="D54" s="41"/>
      <c r="E54" s="41">
        <v>287.5</v>
      </c>
      <c r="F54" s="40"/>
    </row>
    <row r="55" spans="1:6" ht="30" x14ac:dyDescent="0.25">
      <c r="A55" s="18" t="s">
        <v>65</v>
      </c>
      <c r="B55" s="41">
        <v>181274.82274999999</v>
      </c>
      <c r="C55" s="41"/>
      <c r="D55" s="41"/>
      <c r="E55" s="41"/>
      <c r="F55" s="40"/>
    </row>
    <row r="56" spans="1:6" x14ac:dyDescent="0.25">
      <c r="A56" s="18" t="s">
        <v>66</v>
      </c>
      <c r="B56" s="41">
        <v>16977.28571</v>
      </c>
      <c r="C56" s="41">
        <v>6500</v>
      </c>
      <c r="D56" s="41">
        <v>3000</v>
      </c>
      <c r="E56" s="41"/>
      <c r="F56" s="40"/>
    </row>
    <row r="57" spans="1:6" x14ac:dyDescent="0.25">
      <c r="A57" s="18" t="s">
        <v>67</v>
      </c>
      <c r="B57" s="41">
        <v>282487.82916999998</v>
      </c>
      <c r="C57" s="41">
        <v>1605.8358499999999</v>
      </c>
      <c r="D57" s="41"/>
      <c r="E57" s="41"/>
      <c r="F57" s="40"/>
    </row>
    <row r="58" spans="1:6" x14ac:dyDescent="0.25">
      <c r="A58" s="18" t="s">
        <v>68</v>
      </c>
      <c r="B58" s="41">
        <v>13507.19947</v>
      </c>
      <c r="C58" s="41"/>
      <c r="D58" s="41"/>
      <c r="E58" s="41">
        <v>385.45956000000001</v>
      </c>
      <c r="F58" s="40"/>
    </row>
    <row r="59" spans="1:6" x14ac:dyDescent="0.25">
      <c r="A59" s="18" t="s">
        <v>69</v>
      </c>
      <c r="B59" s="41">
        <v>391504.00060000003</v>
      </c>
      <c r="C59" s="41">
        <v>21914.66819</v>
      </c>
      <c r="D59" s="41">
        <v>8886.2467400000005</v>
      </c>
      <c r="E59" s="41">
        <v>5910.6475799999998</v>
      </c>
      <c r="F59" s="40"/>
    </row>
    <row r="60" spans="1:6" ht="30" x14ac:dyDescent="0.25">
      <c r="A60" s="18" t="s">
        <v>70</v>
      </c>
      <c r="B60" s="41">
        <v>46005.65451</v>
      </c>
      <c r="C60" s="41">
        <v>3900</v>
      </c>
      <c r="D60" s="41"/>
      <c r="E60" s="41">
        <v>10456.30077</v>
      </c>
      <c r="F60" s="40"/>
    </row>
    <row r="61" spans="1:6" x14ac:dyDescent="0.25">
      <c r="A61" s="18" t="s">
        <v>71</v>
      </c>
      <c r="B61" s="41">
        <v>4597.1191900000003</v>
      </c>
      <c r="C61" s="41"/>
      <c r="D61" s="41"/>
      <c r="E61" s="41"/>
      <c r="F61" s="40"/>
    </row>
    <row r="62" spans="1:6" x14ac:dyDescent="0.25">
      <c r="A62" s="18" t="s">
        <v>72</v>
      </c>
      <c r="B62" s="41">
        <v>10168.41632</v>
      </c>
      <c r="C62" s="41">
        <v>10000</v>
      </c>
      <c r="D62" s="41">
        <v>21.884239999999998</v>
      </c>
      <c r="E62" s="41">
        <v>127.89138</v>
      </c>
      <c r="F62" s="40"/>
    </row>
    <row r="63" spans="1:6" x14ac:dyDescent="0.25">
      <c r="A63" s="18" t="s">
        <v>73</v>
      </c>
      <c r="B63" s="41">
        <v>60646.240030000001</v>
      </c>
      <c r="C63" s="41">
        <v>1000</v>
      </c>
      <c r="D63" s="41">
        <v>630</v>
      </c>
      <c r="E63" s="41"/>
      <c r="F63" s="40"/>
    </row>
    <row r="64" spans="1:6" ht="30" x14ac:dyDescent="0.25">
      <c r="A64" s="18" t="s">
        <v>74</v>
      </c>
      <c r="B64" s="41">
        <v>12767.62075</v>
      </c>
      <c r="C64" s="41">
        <v>5000</v>
      </c>
      <c r="D64" s="41">
        <v>1500</v>
      </c>
      <c r="E64" s="41"/>
      <c r="F64" s="40"/>
    </row>
    <row r="65" spans="1:6" x14ac:dyDescent="0.25">
      <c r="A65" s="18" t="s">
        <v>75</v>
      </c>
      <c r="B65" s="41">
        <v>30554.662639999999</v>
      </c>
      <c r="C65" s="41">
        <v>12999.199199999999</v>
      </c>
      <c r="D65" s="41">
        <v>5816.2651400000004</v>
      </c>
      <c r="E65" s="41">
        <v>3107.9518499999999</v>
      </c>
      <c r="F65" s="40"/>
    </row>
    <row r="66" spans="1:6" x14ac:dyDescent="0.25">
      <c r="A66" s="18" t="s">
        <v>76</v>
      </c>
      <c r="B66" s="41">
        <v>341389.87753</v>
      </c>
      <c r="C66" s="41"/>
      <c r="D66" s="41">
        <v>861</v>
      </c>
      <c r="E66" s="41"/>
      <c r="F66" s="40"/>
    </row>
    <row r="67" spans="1:6" ht="30" x14ac:dyDescent="0.25">
      <c r="A67" s="18" t="s">
        <v>77</v>
      </c>
      <c r="B67" s="41">
        <v>5000</v>
      </c>
      <c r="C67" s="41">
        <v>3000</v>
      </c>
      <c r="D67" s="41"/>
      <c r="E67" s="41"/>
      <c r="F67" s="40"/>
    </row>
    <row r="68" spans="1:6" x14ac:dyDescent="0.25">
      <c r="A68" s="18" t="s">
        <v>78</v>
      </c>
      <c r="B68" s="41">
        <v>292.61916000000002</v>
      </c>
      <c r="C68" s="41"/>
      <c r="D68" s="41">
        <v>187.41436999999999</v>
      </c>
      <c r="E68" s="41"/>
      <c r="F68" s="40"/>
    </row>
    <row r="69" spans="1:6" x14ac:dyDescent="0.25">
      <c r="A69" s="18" t="s">
        <v>79</v>
      </c>
      <c r="B69" s="41">
        <v>1062.6496299999999</v>
      </c>
      <c r="C69" s="41">
        <v>1025.86013</v>
      </c>
      <c r="D69" s="41">
        <v>4.7202500000000001</v>
      </c>
      <c r="E69" s="41"/>
      <c r="F69" s="40"/>
    </row>
    <row r="70" spans="1:6" x14ac:dyDescent="0.25">
      <c r="A70" s="18" t="s">
        <v>80</v>
      </c>
      <c r="B70" s="41">
        <v>1947.42</v>
      </c>
      <c r="C70" s="41">
        <v>1846</v>
      </c>
      <c r="D70" s="41"/>
      <c r="E70" s="41"/>
      <c r="F70" s="40"/>
    </row>
    <row r="71" spans="1:6" x14ac:dyDescent="0.25">
      <c r="A71" s="18" t="s">
        <v>81</v>
      </c>
      <c r="B71" s="41">
        <v>40785.024989999998</v>
      </c>
      <c r="C71" s="41">
        <v>633.64454999999998</v>
      </c>
      <c r="D71" s="41"/>
      <c r="E71" s="41"/>
      <c r="F71" s="40"/>
    </row>
    <row r="72" spans="1:6" x14ac:dyDescent="0.25">
      <c r="A72" s="18" t="s">
        <v>82</v>
      </c>
      <c r="B72" s="41">
        <v>22543.79883</v>
      </c>
      <c r="C72" s="41">
        <v>4233.95</v>
      </c>
      <c r="D72" s="41"/>
      <c r="E72" s="41"/>
      <c r="F72" s="40"/>
    </row>
    <row r="73" spans="1:6" ht="30" x14ac:dyDescent="0.25">
      <c r="A73" s="18" t="s">
        <v>83</v>
      </c>
      <c r="B73" s="41">
        <v>306.99840999999998</v>
      </c>
      <c r="C73" s="41">
        <v>225.60337000000001</v>
      </c>
      <c r="D73" s="41"/>
      <c r="E73" s="41"/>
      <c r="F73" s="40"/>
    </row>
    <row r="74" spans="1:6" x14ac:dyDescent="0.25">
      <c r="A74" s="18" t="s">
        <v>84</v>
      </c>
      <c r="B74" s="41">
        <v>19906.191210000001</v>
      </c>
      <c r="C74" s="41">
        <v>1438.2769499999999</v>
      </c>
      <c r="D74" s="41">
        <v>606.77674000000002</v>
      </c>
      <c r="E74" s="41">
        <v>923.5335</v>
      </c>
      <c r="F74" s="40"/>
    </row>
    <row r="75" spans="1:6" x14ac:dyDescent="0.25">
      <c r="A75" s="18" t="s">
        <v>85</v>
      </c>
      <c r="B75" s="41">
        <v>-280.30946999999998</v>
      </c>
      <c r="C75" s="41"/>
      <c r="D75" s="41"/>
      <c r="E75" s="41"/>
      <c r="F75" s="40"/>
    </row>
    <row r="76" spans="1:6" x14ac:dyDescent="0.25">
      <c r="A76" s="18" t="s">
        <v>86</v>
      </c>
      <c r="B76" s="41">
        <v>834.70375999999999</v>
      </c>
      <c r="C76" s="41">
        <v>1000</v>
      </c>
      <c r="D76" s="41"/>
      <c r="E76" s="41"/>
      <c r="F76" s="40"/>
    </row>
    <row r="77" spans="1:6" x14ac:dyDescent="0.25">
      <c r="A77" s="18" t="s">
        <v>87</v>
      </c>
      <c r="B77" s="41">
        <v>243.58986999999999</v>
      </c>
      <c r="C77" s="41">
        <v>256.58987000000002</v>
      </c>
      <c r="D77" s="41"/>
      <c r="E77" s="41"/>
      <c r="F77" s="40"/>
    </row>
    <row r="78" spans="1:6" ht="30" x14ac:dyDescent="0.25">
      <c r="A78" s="18" t="s">
        <v>88</v>
      </c>
      <c r="B78" s="41">
        <v>3318.6099399999998</v>
      </c>
      <c r="C78" s="41">
        <v>2943.9933599999999</v>
      </c>
      <c r="D78" s="41"/>
      <c r="E78" s="41"/>
      <c r="F78" s="40"/>
    </row>
    <row r="79" spans="1:6" ht="30" x14ac:dyDescent="0.25">
      <c r="A79" s="18" t="s">
        <v>89</v>
      </c>
      <c r="B79" s="41">
        <v>9964.4922200000001</v>
      </c>
      <c r="C79" s="41"/>
      <c r="D79" s="41"/>
      <c r="E79" s="41"/>
      <c r="F79" s="40"/>
    </row>
    <row r="80" spans="1:6" ht="30" x14ac:dyDescent="0.25">
      <c r="A80" s="18" t="s">
        <v>90</v>
      </c>
      <c r="B80" s="41">
        <v>5718.42076</v>
      </c>
      <c r="C80" s="41"/>
      <c r="D80" s="41"/>
      <c r="E80" s="41">
        <v>19.2</v>
      </c>
      <c r="F80" s="40"/>
    </row>
    <row r="81" spans="1:6" x14ac:dyDescent="0.25">
      <c r="A81" s="18" t="s">
        <v>91</v>
      </c>
      <c r="B81" s="41">
        <v>237.15176</v>
      </c>
      <c r="C81" s="41">
        <v>237.15176</v>
      </c>
      <c r="D81" s="41"/>
      <c r="E81" s="41"/>
      <c r="F81" s="40"/>
    </row>
    <row r="82" spans="1:6" x14ac:dyDescent="0.25">
      <c r="A82" s="18" t="s">
        <v>92</v>
      </c>
      <c r="B82" s="41">
        <v>155.31800000000001</v>
      </c>
      <c r="C82" s="41">
        <v>164.21700000000001</v>
      </c>
      <c r="D82" s="41"/>
      <c r="E82" s="41"/>
      <c r="F82" s="40"/>
    </row>
    <row r="83" spans="1:6" x14ac:dyDescent="0.25">
      <c r="A83" s="19" t="s">
        <v>93</v>
      </c>
      <c r="B83" s="42">
        <v>1689471.0941399999</v>
      </c>
      <c r="C83" s="42">
        <v>140519.56242999999</v>
      </c>
      <c r="D83" s="42">
        <v>33441.836609999998</v>
      </c>
      <c r="E83" s="42">
        <v>23946.084640000001</v>
      </c>
      <c r="F83" s="40"/>
    </row>
    <row r="84" spans="1:6" x14ac:dyDescent="0.25">
      <c r="B84" s="40"/>
      <c r="C84" s="40"/>
      <c r="D84" s="40"/>
      <c r="E84" s="40"/>
    </row>
  </sheetData>
  <mergeCells count="44">
    <mergeCell ref="A10:D10"/>
    <mergeCell ref="A11:D11"/>
    <mergeCell ref="A16:D16"/>
    <mergeCell ref="A18:D18"/>
    <mergeCell ref="A12:D12"/>
    <mergeCell ref="A13:D13"/>
    <mergeCell ref="A14:D14"/>
    <mergeCell ref="A15:D15"/>
    <mergeCell ref="A17:D17"/>
    <mergeCell ref="A39:D39"/>
    <mergeCell ref="A40:D40"/>
    <mergeCell ref="A41:D41"/>
    <mergeCell ref="A34:D34"/>
    <mergeCell ref="A35:D35"/>
    <mergeCell ref="A36:D36"/>
    <mergeCell ref="A37:D37"/>
    <mergeCell ref="A38:D38"/>
    <mergeCell ref="A42:D42"/>
    <mergeCell ref="A43:D43"/>
    <mergeCell ref="A44:D44"/>
    <mergeCell ref="A31:D31"/>
    <mergeCell ref="A32:D32"/>
    <mergeCell ref="A33:D33"/>
    <mergeCell ref="A29:D29"/>
    <mergeCell ref="A30:D30"/>
    <mergeCell ref="A26:D26"/>
    <mergeCell ref="A27:D27"/>
    <mergeCell ref="A28:D28"/>
    <mergeCell ref="A24:D24"/>
    <mergeCell ref="A25:D25"/>
    <mergeCell ref="A21:D21"/>
    <mergeCell ref="A22:D22"/>
    <mergeCell ref="A23:D23"/>
    <mergeCell ref="A19:D19"/>
    <mergeCell ref="A20:D20"/>
    <mergeCell ref="A1:E1"/>
    <mergeCell ref="A2:E2"/>
    <mergeCell ref="A5:D5"/>
    <mergeCell ref="A46:A47"/>
    <mergeCell ref="B46:B47"/>
    <mergeCell ref="C46:E46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  <rowBreaks count="1" manualBreakCount="1">
    <brk id="3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view="pageBreakPreview" topLeftCell="A25" zoomScaleNormal="100" zoomScaleSheetLayoutView="100" workbookViewId="0">
      <selection activeCell="B34" sqref="B34"/>
    </sheetView>
  </sheetViews>
  <sheetFormatPr defaultColWidth="8.7109375" defaultRowHeight="15" x14ac:dyDescent="0.25"/>
  <cols>
    <col min="1" max="1" width="38.28515625" style="30" customWidth="1"/>
    <col min="2" max="2" width="13.140625" style="30" customWidth="1"/>
    <col min="3" max="3" width="10.5703125" style="30" customWidth="1"/>
    <col min="4" max="4" width="11.42578125" style="30" customWidth="1"/>
    <col min="5" max="5" width="13.140625" style="30" customWidth="1"/>
    <col min="6" max="6" width="12.140625" style="30" customWidth="1"/>
    <col min="7" max="7" width="12.5703125" style="30" customWidth="1"/>
    <col min="8" max="8" width="12.7109375" style="30" customWidth="1"/>
    <col min="9" max="9" width="10.85546875" style="30" customWidth="1"/>
    <col min="10" max="10" width="12.7109375" style="30" customWidth="1"/>
    <col min="11" max="11" width="11" style="30" customWidth="1"/>
    <col min="12" max="13" width="11.85546875" style="30" customWidth="1"/>
    <col min="14" max="14" width="11.140625" style="30" customWidth="1"/>
    <col min="15" max="15" width="11.5703125" style="30" customWidth="1"/>
    <col min="16" max="16" width="10" style="30" customWidth="1"/>
    <col min="17" max="16384" width="8.7109375" style="30"/>
  </cols>
  <sheetData>
    <row r="1" spans="1:20" s="27" customFormat="1" ht="15.75" x14ac:dyDescent="0.25">
      <c r="A1" s="26" t="s">
        <v>57</v>
      </c>
      <c r="C1" s="28" t="s">
        <v>11</v>
      </c>
    </row>
    <row r="2" spans="1:20" x14ac:dyDescent="0.25">
      <c r="A2" s="29" t="str">
        <f>TEXT(EndData2,"[$-FC19]ДД.ММ.ГГГ")</f>
        <v>17.12.2023</v>
      </c>
      <c r="B2" s="29">
        <f>A2+1</f>
        <v>45278</v>
      </c>
      <c r="C2" s="25" t="str">
        <f>TEXT(B2,"[$-FC19]ДД.ММ.ГГГ")</f>
        <v>18.12.2023</v>
      </c>
      <c r="P2" s="31" t="s">
        <v>10</v>
      </c>
    </row>
    <row r="3" spans="1:20" ht="51.75" customHeight="1" x14ac:dyDescent="0.25">
      <c r="A3" s="22" t="s">
        <v>13</v>
      </c>
      <c r="B3" s="32" t="s">
        <v>14</v>
      </c>
      <c r="C3" s="33" t="s">
        <v>15</v>
      </c>
      <c r="D3" s="33" t="s">
        <v>16</v>
      </c>
      <c r="E3" s="33" t="s">
        <v>17</v>
      </c>
      <c r="F3" s="33" t="s">
        <v>18</v>
      </c>
      <c r="G3" s="33" t="s">
        <v>19</v>
      </c>
      <c r="H3" s="33" t="s">
        <v>20</v>
      </c>
      <c r="I3" s="33" t="s">
        <v>21</v>
      </c>
      <c r="J3" s="33" t="s">
        <v>22</v>
      </c>
      <c r="K3" s="33" t="s">
        <v>23</v>
      </c>
      <c r="L3" s="33" t="s">
        <v>24</v>
      </c>
      <c r="M3" s="33" t="s">
        <v>25</v>
      </c>
      <c r="N3" s="33" t="s">
        <v>26</v>
      </c>
      <c r="O3" s="33" t="s">
        <v>27</v>
      </c>
      <c r="P3" s="34" t="s">
        <v>9</v>
      </c>
    </row>
    <row r="4" spans="1:20" ht="26.25" x14ac:dyDescent="0.25">
      <c r="A4" s="20" t="s">
        <v>29</v>
      </c>
      <c r="B4" s="23">
        <v>21323.969000000001</v>
      </c>
      <c r="C4" s="23">
        <v>3.0000000000000001E-3</v>
      </c>
      <c r="D4" s="23">
        <v>5000</v>
      </c>
      <c r="E4" s="23"/>
      <c r="F4" s="23"/>
      <c r="G4" s="23">
        <v>-126</v>
      </c>
      <c r="H4" s="23"/>
      <c r="I4" s="23"/>
      <c r="J4" s="23"/>
      <c r="K4" s="23"/>
      <c r="L4" s="23"/>
      <c r="M4" s="23"/>
      <c r="N4" s="23"/>
      <c r="O4" s="23"/>
      <c r="P4" s="43">
        <v>26197.972000000002</v>
      </c>
      <c r="Q4" s="31"/>
      <c r="R4" s="31"/>
      <c r="S4" s="31"/>
      <c r="T4" s="31"/>
    </row>
    <row r="5" spans="1:20" ht="102.75" x14ac:dyDescent="0.25">
      <c r="A5" s="20" t="s">
        <v>30</v>
      </c>
      <c r="B5" s="23">
        <v>4447.62176</v>
      </c>
      <c r="C5" s="23">
        <v>2434.1585599999999</v>
      </c>
      <c r="D5" s="23">
        <v>511.68779999999998</v>
      </c>
      <c r="E5" s="23"/>
      <c r="F5" s="23">
        <v>265.15600000000001</v>
      </c>
      <c r="G5" s="23">
        <v>1856.3926200000001</v>
      </c>
      <c r="H5" s="23"/>
      <c r="I5" s="23"/>
      <c r="J5" s="23">
        <v>13307.31889</v>
      </c>
      <c r="K5" s="23"/>
      <c r="L5" s="23">
        <v>2279.89318</v>
      </c>
      <c r="M5" s="23"/>
      <c r="N5" s="23"/>
      <c r="O5" s="23"/>
      <c r="P5" s="43">
        <v>25102.228810000001</v>
      </c>
      <c r="Q5" s="31"/>
      <c r="R5" s="31"/>
      <c r="S5" s="31"/>
      <c r="T5" s="31"/>
    </row>
    <row r="6" spans="1:20" ht="64.5" x14ac:dyDescent="0.25">
      <c r="A6" s="20" t="s">
        <v>31</v>
      </c>
      <c r="B6" s="23"/>
      <c r="C6" s="23"/>
      <c r="D6" s="23">
        <v>283.3</v>
      </c>
      <c r="E6" s="23"/>
      <c r="F6" s="23">
        <v>214.08034000000001</v>
      </c>
      <c r="G6" s="23"/>
      <c r="H6" s="23">
        <v>549.60098000000005</v>
      </c>
      <c r="I6" s="23">
        <v>530.4</v>
      </c>
      <c r="J6" s="23"/>
      <c r="K6" s="23"/>
      <c r="L6" s="23">
        <v>67.159059999999997</v>
      </c>
      <c r="M6" s="23">
        <v>55.67642</v>
      </c>
      <c r="N6" s="23"/>
      <c r="O6" s="23"/>
      <c r="P6" s="43">
        <v>1700.2167999999999</v>
      </c>
      <c r="Q6" s="31"/>
      <c r="R6" s="31"/>
      <c r="S6" s="31"/>
      <c r="T6" s="31"/>
    </row>
    <row r="7" spans="1:20" ht="77.25" x14ac:dyDescent="0.25">
      <c r="A7" s="20" t="s">
        <v>32</v>
      </c>
      <c r="B7" s="23"/>
      <c r="C7" s="23"/>
      <c r="D7" s="23"/>
      <c r="E7" s="23"/>
      <c r="F7" s="23">
        <v>97.064999999999998</v>
      </c>
      <c r="G7" s="23"/>
      <c r="H7" s="23"/>
      <c r="I7" s="23"/>
      <c r="J7" s="23"/>
      <c r="K7" s="23">
        <v>370</v>
      </c>
      <c r="L7" s="23">
        <v>4.62791</v>
      </c>
      <c r="M7" s="23">
        <v>100</v>
      </c>
      <c r="N7" s="23">
        <v>648.29999999999995</v>
      </c>
      <c r="O7" s="23"/>
      <c r="P7" s="43">
        <v>1219.9929099999999</v>
      </c>
      <c r="Q7" s="31"/>
      <c r="R7" s="31"/>
      <c r="S7" s="31"/>
      <c r="T7" s="31"/>
    </row>
    <row r="8" spans="1:20" ht="102.75" x14ac:dyDescent="0.25">
      <c r="A8" s="20" t="s">
        <v>33</v>
      </c>
      <c r="B8" s="23">
        <v>22904.43316</v>
      </c>
      <c r="C8" s="23"/>
      <c r="D8" s="23">
        <v>520</v>
      </c>
      <c r="E8" s="23"/>
      <c r="F8" s="23"/>
      <c r="G8" s="23"/>
      <c r="H8" s="23"/>
      <c r="I8" s="23"/>
      <c r="J8" s="23">
        <v>159.62799999999999</v>
      </c>
      <c r="K8" s="23"/>
      <c r="L8" s="23"/>
      <c r="M8" s="23"/>
      <c r="N8" s="23"/>
      <c r="O8" s="23"/>
      <c r="P8" s="43">
        <v>23584.061160000001</v>
      </c>
      <c r="Q8" s="31"/>
      <c r="R8" s="31"/>
      <c r="S8" s="31"/>
      <c r="T8" s="31"/>
    </row>
    <row r="9" spans="1:20" ht="319.5" x14ac:dyDescent="0.25">
      <c r="A9" s="20" t="s">
        <v>34</v>
      </c>
      <c r="B9" s="23"/>
      <c r="C9" s="23"/>
      <c r="D9" s="23"/>
      <c r="E9" s="23">
        <v>3321.7</v>
      </c>
      <c r="F9" s="23">
        <v>75</v>
      </c>
      <c r="G9" s="23"/>
      <c r="H9" s="23">
        <v>83.906800000000004</v>
      </c>
      <c r="I9" s="23"/>
      <c r="J9" s="23">
        <v>30.291219999999999</v>
      </c>
      <c r="K9" s="23">
        <v>1250</v>
      </c>
      <c r="L9" s="23"/>
      <c r="M9" s="23">
        <v>3213.8000699999998</v>
      </c>
      <c r="N9" s="23">
        <v>1113.5006800000001</v>
      </c>
      <c r="O9" s="23"/>
      <c r="P9" s="43">
        <v>9088.1987700000009</v>
      </c>
      <c r="Q9" s="31"/>
      <c r="R9" s="31"/>
      <c r="S9" s="31"/>
      <c r="T9" s="31"/>
    </row>
    <row r="10" spans="1:20" ht="153.75" x14ac:dyDescent="0.25">
      <c r="A10" s="20" t="s">
        <v>35</v>
      </c>
      <c r="B10" s="23">
        <v>141421.39856999999</v>
      </c>
      <c r="C10" s="23">
        <v>58827.08423</v>
      </c>
      <c r="D10" s="23"/>
      <c r="E10" s="23">
        <v>18595.94169</v>
      </c>
      <c r="F10" s="23">
        <v>3207.9</v>
      </c>
      <c r="G10" s="23"/>
      <c r="H10" s="23"/>
      <c r="I10" s="23"/>
      <c r="J10" s="23">
        <v>17447.13</v>
      </c>
      <c r="K10" s="23"/>
      <c r="L10" s="23">
        <v>15318.41123</v>
      </c>
      <c r="M10" s="23">
        <v>11911.38</v>
      </c>
      <c r="N10" s="23"/>
      <c r="O10" s="23">
        <v>726.66918999999996</v>
      </c>
      <c r="P10" s="43">
        <v>267455.91490999999</v>
      </c>
      <c r="Q10" s="31"/>
      <c r="R10" s="31"/>
      <c r="S10" s="31"/>
      <c r="T10" s="31"/>
    </row>
    <row r="11" spans="1:20" ht="90" x14ac:dyDescent="0.25">
      <c r="A11" s="20" t="s">
        <v>36</v>
      </c>
      <c r="B11" s="23">
        <v>6832.9335899999996</v>
      </c>
      <c r="C11" s="23">
        <v>3000</v>
      </c>
      <c r="D11" s="23"/>
      <c r="E11" s="23">
        <v>717</v>
      </c>
      <c r="F11" s="23"/>
      <c r="G11" s="23"/>
      <c r="H11" s="23"/>
      <c r="I11" s="23"/>
      <c r="J11" s="23">
        <v>649</v>
      </c>
      <c r="K11" s="23"/>
      <c r="L11" s="23"/>
      <c r="M11" s="23"/>
      <c r="N11" s="23"/>
      <c r="O11" s="23"/>
      <c r="P11" s="43">
        <v>11198.933590000001</v>
      </c>
      <c r="Q11" s="31"/>
      <c r="R11" s="31"/>
      <c r="S11" s="31"/>
      <c r="T11" s="31"/>
    </row>
    <row r="12" spans="1:20" ht="128.25" x14ac:dyDescent="0.25">
      <c r="A12" s="20" t="s">
        <v>37</v>
      </c>
      <c r="B12" s="23"/>
      <c r="C12" s="23">
        <v>1.4327000000000001</v>
      </c>
      <c r="D12" s="23"/>
      <c r="E12" s="23"/>
      <c r="F12" s="23"/>
      <c r="G12" s="23"/>
      <c r="H12" s="23"/>
      <c r="I12" s="23"/>
      <c r="J12" s="23"/>
      <c r="K12" s="23"/>
      <c r="L12" s="23"/>
      <c r="M12" s="23">
        <v>3.2136999999999998</v>
      </c>
      <c r="N12" s="23"/>
      <c r="O12" s="23"/>
      <c r="P12" s="43">
        <v>4.6463999999999999</v>
      </c>
      <c r="Q12" s="31"/>
      <c r="R12" s="31"/>
      <c r="S12" s="31"/>
      <c r="T12" s="31"/>
    </row>
    <row r="13" spans="1:20" ht="115.5" x14ac:dyDescent="0.25">
      <c r="A13" s="20" t="s">
        <v>38</v>
      </c>
      <c r="B13" s="23">
        <v>13628.790010000001</v>
      </c>
      <c r="C13" s="23">
        <v>187.489</v>
      </c>
      <c r="D13" s="23"/>
      <c r="E13" s="23"/>
      <c r="F13" s="23"/>
      <c r="G13" s="23"/>
      <c r="H13" s="23"/>
      <c r="I13" s="23"/>
      <c r="J13" s="23"/>
      <c r="K13" s="23"/>
      <c r="L13" s="23">
        <v>400</v>
      </c>
      <c r="M13" s="23"/>
      <c r="N13" s="23"/>
      <c r="O13" s="23"/>
      <c r="P13" s="43">
        <v>14216.27901</v>
      </c>
      <c r="Q13" s="31"/>
      <c r="R13" s="31"/>
      <c r="S13" s="31"/>
      <c r="T13" s="31"/>
    </row>
    <row r="14" spans="1:20" ht="115.5" x14ac:dyDescent="0.25">
      <c r="A14" s="20" t="s">
        <v>39</v>
      </c>
      <c r="B14" s="23">
        <v>21059.67511</v>
      </c>
      <c r="C14" s="23">
        <v>23755.022000000001</v>
      </c>
      <c r="D14" s="23"/>
      <c r="E14" s="23">
        <v>10874.39651</v>
      </c>
      <c r="F14" s="23">
        <v>756</v>
      </c>
      <c r="G14" s="23"/>
      <c r="H14" s="23"/>
      <c r="I14" s="23"/>
      <c r="J14" s="23">
        <v>11119.428169999999</v>
      </c>
      <c r="K14" s="23"/>
      <c r="L14" s="23">
        <v>3283.7420000000002</v>
      </c>
      <c r="M14" s="23">
        <v>2809.66102</v>
      </c>
      <c r="N14" s="23"/>
      <c r="O14" s="23">
        <v>521.45699999999999</v>
      </c>
      <c r="P14" s="43">
        <v>74179.381810000006</v>
      </c>
      <c r="Q14" s="31"/>
      <c r="R14" s="31"/>
      <c r="S14" s="31"/>
      <c r="T14" s="31"/>
    </row>
    <row r="15" spans="1:20" ht="64.5" x14ac:dyDescent="0.25">
      <c r="A15" s="20" t="s">
        <v>40</v>
      </c>
      <c r="B15" s="23">
        <v>36.986400000000003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43">
        <v>36.986400000000003</v>
      </c>
      <c r="Q15" s="31"/>
      <c r="R15" s="31"/>
      <c r="S15" s="31"/>
      <c r="T15" s="31"/>
    </row>
    <row r="16" spans="1:20" ht="90" x14ac:dyDescent="0.25">
      <c r="A16" s="20" t="s">
        <v>41</v>
      </c>
      <c r="B16" s="23"/>
      <c r="C16" s="23"/>
      <c r="D16" s="23"/>
      <c r="E16" s="23"/>
      <c r="F16" s="23">
        <v>19</v>
      </c>
      <c r="G16" s="23"/>
      <c r="H16" s="23"/>
      <c r="I16" s="23"/>
      <c r="J16" s="23"/>
      <c r="K16" s="23"/>
      <c r="L16" s="23">
        <v>81.644660000000002</v>
      </c>
      <c r="M16" s="23"/>
      <c r="N16" s="23"/>
      <c r="O16" s="23"/>
      <c r="P16" s="43">
        <v>100.64466</v>
      </c>
      <c r="Q16" s="31"/>
      <c r="R16" s="31"/>
      <c r="S16" s="31"/>
      <c r="T16" s="31"/>
    </row>
    <row r="17" spans="1:20" ht="77.25" x14ac:dyDescent="0.25">
      <c r="A17" s="20" t="s">
        <v>42</v>
      </c>
      <c r="B17" s="23"/>
      <c r="C17" s="23"/>
      <c r="D17" s="23">
        <v>748</v>
      </c>
      <c r="E17" s="23"/>
      <c r="F17" s="23">
        <v>206.5265</v>
      </c>
      <c r="G17" s="23"/>
      <c r="H17" s="23"/>
      <c r="I17" s="23"/>
      <c r="J17" s="23"/>
      <c r="K17" s="23">
        <v>261</v>
      </c>
      <c r="L17" s="23">
        <v>12.946680000000001</v>
      </c>
      <c r="M17" s="23">
        <v>55.006410000000002</v>
      </c>
      <c r="N17" s="23">
        <v>211</v>
      </c>
      <c r="O17" s="23">
        <v>3.5</v>
      </c>
      <c r="P17" s="43">
        <v>1497.9795899999999</v>
      </c>
      <c r="Q17" s="31"/>
      <c r="R17" s="31"/>
      <c r="S17" s="31"/>
      <c r="T17" s="31"/>
    </row>
    <row r="18" spans="1:20" ht="51.75" x14ac:dyDescent="0.25">
      <c r="A18" s="20" t="s">
        <v>43</v>
      </c>
      <c r="B18" s="23">
        <v>9.8999999999999999E-4</v>
      </c>
      <c r="C18" s="23">
        <v>771.41452000000004</v>
      </c>
      <c r="D18" s="23">
        <v>236.28557000000001</v>
      </c>
      <c r="E18" s="23">
        <v>1409.3149699999999</v>
      </c>
      <c r="F18" s="23"/>
      <c r="G18" s="23"/>
      <c r="H18" s="23"/>
      <c r="I18" s="23"/>
      <c r="J18" s="23">
        <v>1455.40607</v>
      </c>
      <c r="K18" s="23"/>
      <c r="L18" s="23"/>
      <c r="M18" s="23"/>
      <c r="N18" s="23"/>
      <c r="O18" s="23"/>
      <c r="P18" s="43">
        <v>3872.4221200000002</v>
      </c>
      <c r="Q18" s="31"/>
      <c r="R18" s="31"/>
      <c r="S18" s="31"/>
      <c r="T18" s="31"/>
    </row>
    <row r="19" spans="1:20" ht="90" x14ac:dyDescent="0.25">
      <c r="A19" s="20" t="s">
        <v>44</v>
      </c>
      <c r="B19" s="23"/>
      <c r="C19" s="23">
        <v>47686.339119999997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43">
        <v>47686.339119999997</v>
      </c>
      <c r="Q19" s="31"/>
      <c r="R19" s="31"/>
      <c r="S19" s="31"/>
      <c r="T19" s="31"/>
    </row>
    <row r="20" spans="1:20" ht="90" x14ac:dyDescent="0.25">
      <c r="A20" s="20" t="s">
        <v>45</v>
      </c>
      <c r="B20" s="23"/>
      <c r="C20" s="23"/>
      <c r="D20" s="23">
        <v>235</v>
      </c>
      <c r="E20" s="23"/>
      <c r="F20" s="23"/>
      <c r="G20" s="23"/>
      <c r="H20" s="23"/>
      <c r="I20" s="23"/>
      <c r="J20" s="23"/>
      <c r="K20" s="23"/>
      <c r="L20" s="23"/>
      <c r="M20" s="23">
        <v>50</v>
      </c>
      <c r="N20" s="23">
        <v>96.29</v>
      </c>
      <c r="O20" s="23">
        <v>210</v>
      </c>
      <c r="P20" s="43">
        <v>591.29</v>
      </c>
      <c r="Q20" s="31"/>
      <c r="R20" s="31"/>
      <c r="S20" s="31"/>
      <c r="T20" s="31"/>
    </row>
    <row r="21" spans="1:20" ht="217.5" x14ac:dyDescent="0.25">
      <c r="A21" s="20" t="s">
        <v>46</v>
      </c>
      <c r="B21" s="23"/>
      <c r="C21" s="23">
        <v>-544.76328999999998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43">
        <v>-544.76328999999998</v>
      </c>
      <c r="Q21" s="31"/>
      <c r="R21" s="31"/>
      <c r="S21" s="31"/>
      <c r="T21" s="31"/>
    </row>
    <row r="22" spans="1:20" ht="39" x14ac:dyDescent="0.25">
      <c r="A22" s="20" t="s">
        <v>47</v>
      </c>
      <c r="B22" s="23"/>
      <c r="C22" s="23"/>
      <c r="D22" s="23"/>
      <c r="E22" s="23"/>
      <c r="F22" s="23"/>
      <c r="G22" s="23"/>
      <c r="H22" s="23"/>
      <c r="I22" s="23"/>
      <c r="J22" s="23"/>
      <c r="K22" s="23">
        <v>1263.80844</v>
      </c>
      <c r="L22" s="23"/>
      <c r="M22" s="23"/>
      <c r="N22" s="23"/>
      <c r="O22" s="23"/>
      <c r="P22" s="43">
        <v>1263.80844</v>
      </c>
      <c r="Q22" s="31"/>
      <c r="R22" s="31"/>
      <c r="S22" s="31"/>
      <c r="T22" s="31"/>
    </row>
    <row r="23" spans="1:20" ht="26.25" x14ac:dyDescent="0.25">
      <c r="A23" s="20" t="s">
        <v>48</v>
      </c>
      <c r="B23" s="23">
        <v>23843.901269999998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43">
        <v>23843.901269999998</v>
      </c>
      <c r="Q23" s="31"/>
      <c r="R23" s="31"/>
      <c r="S23" s="31"/>
      <c r="T23" s="31"/>
    </row>
    <row r="24" spans="1:20" ht="102.75" x14ac:dyDescent="0.25">
      <c r="A24" s="20" t="s">
        <v>49</v>
      </c>
      <c r="B24" s="23">
        <v>19640.036749999999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43">
        <v>19640.036749999999</v>
      </c>
      <c r="Q24" s="31"/>
      <c r="R24" s="31"/>
      <c r="S24" s="31"/>
      <c r="T24" s="31"/>
    </row>
    <row r="25" spans="1:20" ht="90" x14ac:dyDescent="0.25">
      <c r="A25" s="20" t="s">
        <v>50</v>
      </c>
      <c r="B25" s="23">
        <v>560.57574999999997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43">
        <v>560.57574999999997</v>
      </c>
      <c r="Q25" s="31"/>
      <c r="R25" s="31"/>
      <c r="S25" s="31"/>
      <c r="T25" s="31"/>
    </row>
    <row r="26" spans="1:20" ht="77.25" x14ac:dyDescent="0.25">
      <c r="A26" s="20" t="s">
        <v>51</v>
      </c>
      <c r="B26" s="23"/>
      <c r="C26" s="23"/>
      <c r="D26" s="23"/>
      <c r="E26" s="23"/>
      <c r="F26" s="23"/>
      <c r="G26" s="23"/>
      <c r="H26" s="23"/>
      <c r="I26" s="23"/>
      <c r="J26" s="23"/>
      <c r="K26" s="23">
        <v>2016.31477</v>
      </c>
      <c r="L26" s="23"/>
      <c r="M26" s="23"/>
      <c r="N26" s="23"/>
      <c r="O26" s="23"/>
      <c r="P26" s="43">
        <v>2016.31477</v>
      </c>
      <c r="Q26" s="31"/>
      <c r="R26" s="31"/>
      <c r="S26" s="31"/>
      <c r="T26" s="31"/>
    </row>
    <row r="27" spans="1:20" ht="26.25" x14ac:dyDescent="0.25">
      <c r="A27" s="20" t="s">
        <v>52</v>
      </c>
      <c r="B27" s="23">
        <v>457783.30841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43">
        <v>457783.30841</v>
      </c>
      <c r="Q27" s="31"/>
      <c r="R27" s="31"/>
      <c r="S27" s="31"/>
      <c r="T27" s="31"/>
    </row>
    <row r="28" spans="1:20" ht="39" x14ac:dyDescent="0.25">
      <c r="A28" s="20" t="s">
        <v>53</v>
      </c>
      <c r="B28" s="23">
        <v>44250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43">
        <v>44250</v>
      </c>
      <c r="Q28" s="31"/>
      <c r="R28" s="31"/>
      <c r="S28" s="31"/>
      <c r="T28" s="31"/>
    </row>
    <row r="29" spans="1:20" ht="64.5" x14ac:dyDescent="0.25">
      <c r="A29" s="20" t="s">
        <v>54</v>
      </c>
      <c r="B29" s="23"/>
      <c r="C29" s="23">
        <v>-3000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43">
        <v>-3000</v>
      </c>
      <c r="Q29" s="31"/>
      <c r="R29" s="31"/>
      <c r="S29" s="31"/>
      <c r="T29" s="31"/>
    </row>
    <row r="30" spans="1:20" ht="39" x14ac:dyDescent="0.25">
      <c r="A30" s="20" t="s">
        <v>55</v>
      </c>
      <c r="B30" s="23">
        <v>2000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>
        <v>57.526000000000003</v>
      </c>
      <c r="N30" s="23"/>
      <c r="O30" s="23"/>
      <c r="P30" s="43">
        <v>2057.5259999999998</v>
      </c>
      <c r="Q30" s="31"/>
      <c r="R30" s="31"/>
      <c r="S30" s="31"/>
      <c r="T30" s="31"/>
    </row>
    <row r="31" spans="1:20" x14ac:dyDescent="0.25">
      <c r="A31" s="21" t="s">
        <v>56</v>
      </c>
      <c r="B31" s="24">
        <v>779733.63077000005</v>
      </c>
      <c r="C31" s="24">
        <v>133118.17984</v>
      </c>
      <c r="D31" s="24">
        <v>7534.2733699999999</v>
      </c>
      <c r="E31" s="24">
        <v>34918.353170000002</v>
      </c>
      <c r="F31" s="24">
        <v>4840.7278399999996</v>
      </c>
      <c r="G31" s="24">
        <v>1730.3926200000001</v>
      </c>
      <c r="H31" s="24">
        <v>633.50778000000003</v>
      </c>
      <c r="I31" s="24">
        <v>530.4</v>
      </c>
      <c r="J31" s="24">
        <v>44168.20235</v>
      </c>
      <c r="K31" s="24">
        <v>5161.1232099999997</v>
      </c>
      <c r="L31" s="24">
        <v>21448.424719999999</v>
      </c>
      <c r="M31" s="24">
        <v>18256.263620000002</v>
      </c>
      <c r="N31" s="24">
        <v>2069.0906799999998</v>
      </c>
      <c r="O31" s="24">
        <v>1461.62619</v>
      </c>
      <c r="P31" s="43">
        <v>1055604.1961600001</v>
      </c>
      <c r="Q31" s="39"/>
      <c r="R31" s="39"/>
      <c r="S31" s="39"/>
      <c r="T31" s="39"/>
    </row>
    <row r="32" spans="1:20" x14ac:dyDescent="0.25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x14ac:dyDescent="0.25">
      <c r="A33" s="35" t="s">
        <v>28</v>
      </c>
      <c r="B33" s="44">
        <f>P31+Учреждения!B83</f>
        <v>2745075.2903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ht="32.25" customHeight="1" x14ac:dyDescent="0.25">
      <c r="A34" s="35" t="str">
        <f>CONCATENATE("Остатки бюджетных средств на ",C2,"г.")</f>
        <v>Остатки бюджетных средств на 18.12.2023г.</v>
      </c>
      <c r="B34" s="44">
        <v>4387529.3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2023-12-19T23:44:01Z</dcterms:modified>
</cp:coreProperties>
</file>