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60"/>
  </bookViews>
  <sheets>
    <sheet name="Бюджетополучатели" sheetId="1" r:id="rId1"/>
    <sheet name="Муниципальные районы" sheetId="2" r:id="rId2"/>
  </sheets>
  <definedNames>
    <definedName name="Date">Бюджетополучатели!$F$10</definedName>
    <definedName name="EndData">Бюджетополучатели!$F$5</definedName>
    <definedName name="EndData1">Бюджетополучатели!$F$2</definedName>
    <definedName name="EndData2">'Муниципальные районы'!$A$1</definedName>
    <definedName name="EndDate">Бюджетополучатели!$F$66</definedName>
    <definedName name="period">Бюджетополучатели!$F$6</definedName>
    <definedName name="StartData">Бюджетополучатели!$F$4</definedName>
    <definedName name="StartData1">Бюджетополучатели!$F$1</definedName>
    <definedName name="Year">Бюджетополучатели!$F$9</definedName>
    <definedName name="_xlnm.Print_Titles" localSheetId="0">Бюджетополучатели!$75:$76</definedName>
    <definedName name="_xlnm.Print_Titles" localSheetId="1">'Муниципальные районы'!$1:$3</definedName>
    <definedName name="_xlnm.Print_Area" localSheetId="0">Бюджетополучатели!$A$1:$E$114</definedName>
    <definedName name="_xlnm.Print_Area" localSheetId="1">'Муниципальные районы'!$A$1:$P$56</definedName>
  </definedNames>
  <calcPr calcId="162913" refMode="R1C1"/>
</workbook>
</file>

<file path=xl/calcChain.xml><?xml version="1.0" encoding="utf-8"?>
<calcChain xmlns="http://schemas.openxmlformats.org/spreadsheetml/2006/main">
  <c r="D6" i="1" l="1"/>
  <c r="D10" i="1" l="1"/>
  <c r="D68" i="1"/>
  <c r="D67" i="1" l="1"/>
  <c r="F3" i="1" l="1"/>
  <c r="I1" i="1" l="1"/>
  <c r="G1" i="1" l="1"/>
  <c r="F6" i="1" s="1"/>
  <c r="A2" i="1" s="1"/>
  <c r="H3" i="1" l="1"/>
  <c r="G3" i="1" l="1"/>
  <c r="A2" i="2"/>
  <c r="H1" i="1" l="1"/>
  <c r="A5" i="1" s="1"/>
  <c r="H2" i="1"/>
  <c r="G2" i="1"/>
</calcChain>
</file>

<file path=xl/sharedStrings.xml><?xml version="1.0" encoding="utf-8"?>
<sst xmlns="http://schemas.openxmlformats.org/spreadsheetml/2006/main" count="183" uniqueCount="182">
  <si>
    <t>тыс.рублей</t>
  </si>
  <si>
    <t>Собственные доходы</t>
  </si>
  <si>
    <t>Всего</t>
  </si>
  <si>
    <t xml:space="preserve">в том числе: </t>
  </si>
  <si>
    <t>Оплата труда</t>
  </si>
  <si>
    <t>Начисления на выплаты по оплате труда</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</si>
  <si>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</si>
  <si>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</si>
  <si>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</si>
  <si>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БАЛАНС</t>
  </si>
  <si>
    <t>Финансовая помощь из федерального бюджета</t>
  </si>
  <si>
    <t>в т.ч. целевые средства</t>
  </si>
  <si>
    <t>ИТОГО ДОХОДОВ</t>
  </si>
  <si>
    <t>ИТОГО РАСХОДОВ</t>
  </si>
  <si>
    <t>из них:</t>
  </si>
  <si>
    <t>целевые средства:</t>
  </si>
  <si>
    <t>Расшифровка расходов:</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</si>
  <si>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</si>
  <si>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</si>
  <si>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</si>
  <si>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</si>
  <si>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</si>
  <si>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</si>
  <si>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</si>
  <si>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</si>
  <si>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</si>
  <si>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</si>
  <si>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</si>
  <si>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</si>
  <si>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</si>
  <si>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</si>
  <si>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</si>
  <si>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</si>
  <si>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Меры социальной поддержки отдельных категорий граждан</t>
  </si>
  <si>
    <t>01.01.2023</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</si>
  <si>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</si>
  <si>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</si>
  <si>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</si>
  <si>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</si>
  <si>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</si>
  <si>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</si>
  <si>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</si>
  <si>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</si>
  <si>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</si>
  <si>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</si>
  <si>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</si>
  <si>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</si>
  <si>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</si>
  <si>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</si>
  <si>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</si>
  <si>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</si>
  <si>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</si>
  <si>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</si>
  <si>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</si>
  <si>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</si>
  <si>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</si>
  <si>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</si>
  <si>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</si>
  <si>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</si>
  <si>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t>
  </si>
  <si>
    <t>Расходы, связанные с особым режимом безопасного функционирования закрытых административно-территориальных образований</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</si>
  <si>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</si>
  <si>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Осуществление первичного воинского учета органами местного самоуправления поселений, муниципальных и городских округов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</si>
  <si>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</si>
  <si>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</si>
  <si>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Финансовое обеспечение дорожной деятельности</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</si>
  <si>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(Детский сад по ул. Вилюйская, 60 в г. Петропавловске-Камчатском)</t>
  </si>
  <si>
    <t>Развитие сети учреждений культурно-досугового типа</t>
  </si>
  <si>
    <t>Государственная поддержка отрасли культуры</t>
  </si>
  <si>
    <t>Реализация программ формирования современной городской среды</t>
  </si>
  <si>
    <t>Реализация программ формирования современной городской среды (Благоустройство дворовых территорий)</t>
  </si>
  <si>
    <t>Техническое оснащение региональных и муниципальных музеев</t>
  </si>
  <si>
    <t>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</si>
  <si>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</si>
  <si>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</si>
  <si>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</si>
  <si>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Реализация проектов по развитию территорий, расположенных в границах населенных пунктов, предусматривающих строительство жилья</t>
  </si>
  <si>
    <t>Сохранение объекта культурного наследия регионального значения «Дом № 13 по ул. Красинцев в г. Петропавловске-Камчатском»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</si>
  <si>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</si>
  <si>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</si>
  <si>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Обеспечение развития и укрепления материально-технической базы домов культуры в населенных пунктах с числом жителей до 50 тысяч человек</t>
  </si>
  <si>
    <t>Реализация мероприятий по обеспечению жильем молодых семей</t>
  </si>
  <si>
    <t>Единая субсидия на достижение показателей государственной программы Российской Федерации "Реализация государственной национальной политики"</t>
  </si>
  <si>
    <t>Обеспечение комплексного развития сельских территорий</t>
  </si>
  <si>
    <t>Всего:</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</si>
  <si>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</si>
  <si>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</si>
  <si>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</si>
  <si>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</si>
  <si>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</si>
  <si>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</si>
  <si>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</si>
  <si>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</si>
  <si>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</si>
  <si>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</si>
  <si>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</si>
  <si>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</si>
  <si>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</si>
  <si>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</si>
  <si>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</si>
  <si>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</si>
  <si>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</si>
  <si>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</si>
  <si>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</si>
  <si>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</si>
  <si>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</si>
  <si>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</si>
  <si>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</si>
  <si>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</si>
  <si>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</si>
  <si>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</si>
  <si>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</si>
  <si>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</si>
  <si>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</si>
  <si>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</si>
  <si>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</si>
  <si>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</si>
  <si>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</si>
  <si>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Елизовская территориальная избирательная комиссия</t>
  </si>
  <si>
    <t>Усть-Камчатская территориальная избирательная комиссия</t>
  </si>
  <si>
    <t>30.11.2023</t>
  </si>
  <si>
    <t>01.11.2023</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</si>
  <si>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</si>
  <si>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</si>
  <si>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</si>
  <si>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</si>
  <si>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t>
  </si>
  <si>
    <t xml:space="preserve">Субсидии бюджетам субъектов Российской Федерации на разработку и реализацию комплекса мер, направленных на повышение доступности и популяризации туризма для детей школьного возраста </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</si>
  <si>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</si>
  <si>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</si>
  <si>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реализацию дополнительных мероприятий в сфере занятости населения</t>
  </si>
  <si>
    <t xml:space="preserve">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 </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</si>
  <si>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</si>
  <si>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софинансирование создания и (или) модернизации инфраструктуры в сфере культуры региональной (муниципальной) собственности</t>
  </si>
  <si>
    <t>Субвенции бюджетам субъектов Российской Федерации на осуществление отдельных полномочий в области лесных отношений</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</si>
  <si>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</si>
  <si>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</si>
  <si>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</si>
  <si>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Возврат остатков субсидий, субвенций и иных межбюджетных трансфертов, имеющих целевое назначение, прошлых лет</t>
  </si>
  <si>
    <t>Прочие безвозмездные поступления в бюджеты субъектов Российской Федерации</t>
  </si>
  <si>
    <t xml:space="preserve">Прочие безвозмездные поступления от государственных (муниципальных) организаций в бюджеты субъектов Российской Федерации </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</si>
  <si>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</si>
  <si>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</si>
  <si>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 xml:space="preserve">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</si>
  <si>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</si>
  <si>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</si>
  <si>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</si>
  <si>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 xml:space="preserve">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</si>
  <si>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</si>
  <si>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</si>
  <si>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строительство и реконструкцию (модернизацию) объектов питьевого водоснабжения</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</si>
  <si>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</si>
  <si>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 xml:space="preserve">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</si>
  <si>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Субсидии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</si>
  <si>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 xml:space="preserve">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t>
  </si>
  <si>
    <t xml:space="preserve">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</si>
  <si>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</si>
  <si>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</si>
  <si>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</si>
  <si>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</si>
  <si>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</si>
  <si>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</si>
  <si>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техническое оснащение муниципальных музеев</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</si>
  <si>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</si>
  <si>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</si>
  <si>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</si>
  <si>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</si>
  <si>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</si>
  <si>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</si>
  <si>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</si>
  <si>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</si>
  <si>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</si>
  <si>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 xml:space="preserve">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</si>
  <si>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</si>
  <si>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</si>
  <si>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 xml:space="preserve">Безвозмездные поступления в бюджеты субъектов Российской Федерации от публично-правовой компании "Фонд развития территорий" </t>
  </si>
  <si>
    <t>Доходы бюджетов субъектов Российской Федерации от возврата организациями остатков субсидий прошлых лет</t>
  </si>
  <si>
    <t>Остатки средств на 01.12.2023 года</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</si>
  <si>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t>
  </si>
  <si>
    <t>Остаток средств на 01.12.2023 года с учетом привлеченных средств</t>
  </si>
  <si>
    <t>Привлечение бюджетного кредита на пополнение остатка средств на едином счете бюджета (специальный казначейский кредит)</t>
  </si>
  <si>
    <t>Погашение амортизационной части номинальной стоимости облигаций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</si>
</sst>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6"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b/>
      <sz val="9"/>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b/>
      <sz val="11"/>
      <color theme="1"/>
      <name val="Times New Roman"/>
      <family val="1"/>
      <charset val="204"/>
    </font>
    <font>
      <sz val="12"/>
      <color theme="0"/>
      <name val="Times New Roman"/>
      <family val="1"/>
    </font>
    <font>
      <sz val="11"/>
      <color theme="0"/>
      <name val="Calibri"/>
      <family val="2"/>
      <scheme val="minor"/>
    </font>
    <font>
      <b/>
      <sz val="11"/>
      <name val="Times New Roman"/>
      <family val="1"/>
    </font>
    <font>
      <i/>
      <sz val="11"/>
      <name val="Times New Roman"/>
      <family val="1"/>
    </font>
    <font>
      <b/>
      <i/>
      <sz val="11"/>
      <name val="Times New Roman"/>
      <family val="1"/>
    </font>
    <font>
      <sz val="11"/>
      <color theme="0" tint="-0.34998626667073579"/>
      <name val="Calibri"/>
      <family val="2"/>
      <scheme val="minor"/>
    </font>
    <font>
      <b/>
      <sz val="11"/>
      <color theme="1"/>
      <name val="Calibri"/>
      <family val="2"/>
      <scheme val="minor"/>
    </font>
    <font>
      <sz val="11"/>
      <color theme="1"/>
      <name val="Times New Roman"/>
      <family val="1"/>
      <charset val="204"/>
    </font>
    <font>
      <sz val="11"/>
      <color theme="1"/>
      <name val="Calibri"/>
      <family val="2"/>
      <scheme val="minor"/>
    </font>
    <font>
      <sz val="10"/>
      <name val="Arial"/>
      <family val="2"/>
      <charset val="204"/>
    </font>
    <font>
      <sz val="11"/>
      <color rgb="FF000000"/>
      <name val="Times New Roman"/>
      <family val="2"/>
    </font>
    <font>
      <i/>
      <sz val="11"/>
      <name val="Times New Roman"/>
      <family val="1"/>
      <charset val="20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3" fillId="0" borderId="0"/>
  </cellStyleXfs>
  <cellXfs count="84">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4" fillId="0" borderId="0" xfId="0" applyFont="1" applyBorder="1" applyAlignment="1">
      <alignment horizontal="right"/>
    </xf>
    <xf numFmtId="164" fontId="5" fillId="2" borderId="3" xfId="0" applyNumberFormat="1" applyFont="1" applyFill="1" applyBorder="1" applyAlignment="1"/>
    <xf numFmtId="164" fontId="3" fillId="0" borderId="3" xfId="0" applyNumberFormat="1" applyFont="1" applyFill="1" applyBorder="1" applyAlignment="1">
      <alignment horizontal="right" wrapText="1"/>
    </xf>
    <xf numFmtId="164" fontId="2" fillId="0" borderId="3" xfId="0" applyNumberFormat="1" applyFont="1" applyFill="1" applyBorder="1" applyAlignment="1">
      <alignment horizontal="right" wrapText="1"/>
    </xf>
    <xf numFmtId="164" fontId="3" fillId="0" borderId="3" xfId="0" applyNumberFormat="1" applyFont="1" applyFill="1" applyBorder="1" applyAlignment="1">
      <alignment horizontal="right" vertical="center" wrapText="1"/>
    </xf>
    <xf numFmtId="0" fontId="2" fillId="0" borderId="0" xfId="0" applyFont="1" applyFill="1" applyBorder="1" applyAlignment="1">
      <alignment horizontal="left" wrapText="1"/>
    </xf>
    <xf numFmtId="0" fontId="3" fillId="0" borderId="0" xfId="0" applyFont="1" applyFill="1" applyBorder="1"/>
    <xf numFmtId="49" fontId="3" fillId="0" borderId="3" xfId="0" applyNumberFormat="1" applyFont="1" applyBorder="1" applyAlignment="1">
      <alignment horizontal="left" vertical="center" wrapText="1"/>
    </xf>
    <xf numFmtId="0" fontId="6" fillId="2" borderId="0" xfId="0" applyFont="1" applyFill="1" applyBorder="1" applyAlignment="1"/>
    <xf numFmtId="164" fontId="7" fillId="2" borderId="3" xfId="0" applyNumberFormat="1" applyFont="1" applyFill="1" applyBorder="1" applyAlignment="1">
      <alignment horizontal="center"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3" xfId="0" applyFont="1" applyBorder="1" applyAlignment="1">
      <alignment horizontal="center" vertical="center" wrapText="1"/>
    </xf>
    <xf numFmtId="0" fontId="14" fillId="0" borderId="0" xfId="0" applyFont="1"/>
    <xf numFmtId="0" fontId="15" fillId="0" borderId="0" xfId="0" applyFont="1"/>
    <xf numFmtId="164" fontId="2" fillId="0" borderId="0" xfId="0" applyNumberFormat="1" applyFont="1" applyFill="1" applyBorder="1" applyAlignment="1">
      <alignment horizontal="right" wrapText="1"/>
    </xf>
    <xf numFmtId="164" fontId="17" fillId="0" borderId="0" xfId="0" applyNumberFormat="1" applyFont="1" applyFill="1" applyBorder="1" applyAlignment="1">
      <alignment horizontal="left" wrapText="1"/>
    </xf>
    <xf numFmtId="0" fontId="17" fillId="0" borderId="0" xfId="0" applyFont="1" applyFill="1" applyBorder="1" applyAlignment="1">
      <alignment horizontal="left" wrapText="1"/>
    </xf>
    <xf numFmtId="0" fontId="18" fillId="0" borderId="0" xfId="0" applyFont="1" applyFill="1" applyBorder="1" applyAlignment="1">
      <alignment wrapText="1"/>
    </xf>
    <xf numFmtId="0" fontId="16" fillId="0" borderId="3" xfId="0" applyFont="1" applyFill="1" applyBorder="1" applyAlignment="1">
      <alignment horizontal="center" vertical="top" wrapText="1"/>
    </xf>
    <xf numFmtId="49" fontId="16" fillId="0" borderId="3" xfId="0" applyNumberFormat="1" applyFont="1" applyBorder="1" applyAlignment="1">
      <alignment horizontal="left" vertical="center" wrapText="1"/>
    </xf>
    <xf numFmtId="0" fontId="19" fillId="0" borderId="0" xfId="0" applyNumberFormat="1" applyFont="1"/>
    <xf numFmtId="0" fontId="19" fillId="0" borderId="0" xfId="0" applyFont="1"/>
    <xf numFmtId="14" fontId="19" fillId="0" borderId="0" xfId="0" applyNumberFormat="1" applyFont="1"/>
    <xf numFmtId="49" fontId="5" fillId="2" borderId="3" xfId="0" applyNumberFormat="1" applyFont="1" applyFill="1" applyBorder="1" applyAlignment="1">
      <alignment horizontal="left" wrapText="1"/>
    </xf>
    <xf numFmtId="0" fontId="20" fillId="0" borderId="0" xfId="0" applyFont="1"/>
    <xf numFmtId="0" fontId="21" fillId="0" borderId="0" xfId="0" applyFont="1"/>
    <xf numFmtId="0" fontId="21" fillId="0" borderId="3" xfId="0" applyFont="1" applyBorder="1" applyAlignment="1">
      <alignment horizontal="left" vertical="center" wrapText="1"/>
    </xf>
    <xf numFmtId="164" fontId="10" fillId="2" borderId="3" xfId="0" applyNumberFormat="1" applyFont="1" applyFill="1" applyBorder="1" applyAlignment="1">
      <alignment horizontal="center" vertical="center" wrapText="1"/>
    </xf>
    <xf numFmtId="164" fontId="10" fillId="2" borderId="3" xfId="0" applyNumberFormat="1" applyFont="1" applyFill="1" applyBorder="1" applyAlignment="1">
      <alignment vertical="center" wrapText="1"/>
    </xf>
    <xf numFmtId="164" fontId="3" fillId="0" borderId="3" xfId="0" applyNumberFormat="1" applyFont="1" applyBorder="1" applyAlignment="1">
      <alignment horizontal="right" vertical="center" wrapText="1"/>
    </xf>
    <xf numFmtId="164" fontId="16" fillId="0" borderId="3" xfId="0" applyNumberFormat="1" applyFont="1" applyBorder="1" applyAlignment="1">
      <alignment horizontal="right" vertical="center" wrapText="1"/>
    </xf>
    <xf numFmtId="164" fontId="3" fillId="2" borderId="3" xfId="0" applyNumberFormat="1" applyFont="1" applyFill="1" applyBorder="1" applyAlignment="1">
      <alignment horizontal="right" wrapText="1"/>
    </xf>
    <xf numFmtId="164" fontId="2" fillId="2" borderId="3" xfId="0" applyNumberFormat="1" applyFont="1" applyFill="1" applyBorder="1" applyAlignment="1">
      <alignment horizontal="right" wrapText="1"/>
    </xf>
    <xf numFmtId="0" fontId="1" fillId="0" borderId="0" xfId="0" applyFont="1" applyAlignment="1">
      <alignment horizontal="center" wrapText="1"/>
    </xf>
    <xf numFmtId="164" fontId="5" fillId="2" borderId="0" xfId="0" applyNumberFormat="1" applyFont="1" applyFill="1" applyBorder="1" applyAlignment="1"/>
    <xf numFmtId="164" fontId="3" fillId="0" borderId="0" xfId="0" applyNumberFormat="1" applyFont="1" applyFill="1" applyBorder="1" applyAlignment="1">
      <alignment horizontal="right" wrapText="1"/>
    </xf>
    <xf numFmtId="164" fontId="3" fillId="0" borderId="0" xfId="0" applyNumberFormat="1" applyFont="1" applyFill="1" applyBorder="1" applyAlignment="1">
      <alignment horizontal="right" vertical="center" wrapText="1"/>
    </xf>
    <xf numFmtId="0" fontId="16" fillId="0" borderId="5" xfId="0" applyFont="1" applyFill="1" applyBorder="1" applyAlignment="1">
      <alignment horizontal="center" vertical="top" wrapText="1"/>
    </xf>
    <xf numFmtId="164" fontId="2" fillId="0" borderId="3" xfId="0" applyNumberFormat="1" applyFont="1" applyFill="1" applyBorder="1" applyAlignment="1">
      <alignment horizontal="right" vertical="center" wrapText="1"/>
    </xf>
    <xf numFmtId="164" fontId="25" fillId="0" borderId="3" xfId="0" applyNumberFormat="1" applyFont="1" applyFill="1" applyBorder="1" applyAlignment="1">
      <alignment horizontal="right" wrapText="1"/>
    </xf>
    <xf numFmtId="164" fontId="25" fillId="0" borderId="3" xfId="0" applyNumberFormat="1" applyFont="1" applyFill="1" applyBorder="1" applyAlignment="1">
      <alignment horizontal="right" vertical="center" wrapText="1"/>
    </xf>
    <xf numFmtId="164" fontId="17" fillId="0" borderId="1" xfId="0" applyNumberFormat="1" applyFont="1" applyFill="1" applyBorder="1" applyAlignment="1">
      <alignment horizontal="left" wrapText="1"/>
    </xf>
    <xf numFmtId="164" fontId="17" fillId="0" borderId="2" xfId="0" applyNumberFormat="1" applyFont="1" applyFill="1" applyBorder="1" applyAlignment="1">
      <alignment horizontal="left" wrapText="1"/>
    </xf>
    <xf numFmtId="164" fontId="17" fillId="0" borderId="6" xfId="0" applyNumberFormat="1" applyFont="1" applyFill="1" applyBorder="1" applyAlignment="1">
      <alignment horizontal="left" wrapText="1"/>
    </xf>
    <xf numFmtId="164" fontId="2" fillId="0" borderId="1" xfId="0" applyNumberFormat="1"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6" xfId="0" applyNumberFormat="1" applyFont="1" applyFill="1" applyBorder="1" applyAlignment="1">
      <alignment horizontal="left" wrapText="1"/>
    </xf>
    <xf numFmtId="0" fontId="3" fillId="0" borderId="1" xfId="0" applyFont="1" applyFill="1" applyBorder="1" applyAlignment="1">
      <alignment horizontal="left" wrapText="1"/>
    </xf>
    <xf numFmtId="0" fontId="0" fillId="0" borderId="2" xfId="0" applyBorder="1" applyAlignment="1">
      <alignment horizontal="left"/>
    </xf>
    <xf numFmtId="0" fontId="0" fillId="0" borderId="6" xfId="0" applyBorder="1" applyAlignment="1">
      <alignment horizontal="left"/>
    </xf>
    <xf numFmtId="0" fontId="3" fillId="0" borderId="7" xfId="0" applyFont="1" applyBorder="1" applyAlignment="1">
      <alignment horizontal="left" wrapText="1"/>
    </xf>
    <xf numFmtId="0" fontId="0" fillId="0" borderId="8" xfId="0" applyBorder="1" applyAlignment="1"/>
    <xf numFmtId="0" fontId="0" fillId="0" borderId="9" xfId="0" applyBorder="1" applyAlignment="1"/>
    <xf numFmtId="0" fontId="3" fillId="0" borderId="1"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49" fontId="24" fillId="0" borderId="3" xfId="1" applyNumberFormat="1" applyFont="1" applyFill="1" applyBorder="1" applyAlignment="1" applyProtection="1">
      <alignment horizontal="left" vertical="center" wrapText="1"/>
    </xf>
    <xf numFmtId="0" fontId="22" fillId="0" borderId="3" xfId="0" applyFont="1" applyBorder="1" applyAlignment="1">
      <alignment horizontal="lef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5" xfId="0" applyNumberFormat="1" applyFont="1" applyFill="1" applyBorder="1" applyAlignment="1">
      <alignment horizontal="center" vertical="center"/>
    </xf>
    <xf numFmtId="0" fontId="3" fillId="0" borderId="3" xfId="0" applyFont="1" applyFill="1" applyBorder="1" applyAlignment="1">
      <alignment horizontal="left" wrapText="1"/>
    </xf>
    <xf numFmtId="0" fontId="3" fillId="0" borderId="3" xfId="0" applyFont="1" applyBorder="1" applyAlignment="1">
      <alignment horizontal="left"/>
    </xf>
    <xf numFmtId="0" fontId="3" fillId="0" borderId="3" xfId="0" applyFont="1" applyBorder="1" applyAlignment="1">
      <alignment horizontal="left"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6" fillId="0" borderId="6" xfId="0" applyFont="1" applyBorder="1" applyAlignment="1">
      <alignment horizontal="left" wrapText="1"/>
    </xf>
    <xf numFmtId="165" fontId="2" fillId="0" borderId="1"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164" fontId="19" fillId="0" borderId="0" xfId="0" applyNumberFormat="1" applyFont="1"/>
  </cellXfs>
  <cellStyles count="2">
    <cellStyle name="Обычный" xfId="0" builtinId="0"/>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tabSelected="1" view="pageBreakPreview" zoomScaleNormal="100" zoomScaleSheetLayoutView="100" workbookViewId="0">
      <selection activeCell="E66" sqref="E66"/>
    </sheetView>
  </sheetViews>
  <sheetFormatPr defaultRowHeight="15" x14ac:dyDescent="0.25"/>
  <cols>
    <col min="1" max="1" width="69.28515625" customWidth="1"/>
    <col min="2" max="2" width="18.140625" customWidth="1"/>
    <col min="3" max="3" width="20.28515625" customWidth="1"/>
    <col min="4" max="5" width="16.5703125" customWidth="1"/>
    <col min="6" max="6" width="12.5703125" customWidth="1"/>
    <col min="7" max="7" width="16" bestFit="1" customWidth="1"/>
    <col min="9" max="9" width="10.140625" bestFit="1" customWidth="1"/>
  </cols>
  <sheetData>
    <row r="1" spans="1:9" ht="15.75" x14ac:dyDescent="0.25">
      <c r="A1" s="67" t="s">
        <v>9</v>
      </c>
      <c r="B1" s="67"/>
      <c r="C1" s="67"/>
      <c r="D1" s="67"/>
      <c r="E1" s="42"/>
      <c r="F1" s="29" t="s">
        <v>121</v>
      </c>
      <c r="G1" s="30" t="str">
        <f>TEXT(F1,"[$-FC19]ММ")</f>
        <v>11</v>
      </c>
      <c r="H1" s="30" t="str">
        <f>TEXT(F1,"[$-FC19]ДД.ММ.ГГГ \г")</f>
        <v>01.11.2023 г</v>
      </c>
      <c r="I1" s="30" t="str">
        <f>TEXT(F1,"[$-FC19]ГГГГ")</f>
        <v>2023</v>
      </c>
    </row>
    <row r="2" spans="1:9" ht="15.75" x14ac:dyDescent="0.25">
      <c r="A2" s="67" t="str">
        <f>CONCATENATE("доходов и расходов краевого бюджета за ",period," ",I1," года")</f>
        <v>доходов и расходов краевого бюджета за ноябрь 2023 года</v>
      </c>
      <c r="B2" s="67"/>
      <c r="C2" s="67"/>
      <c r="D2" s="67"/>
      <c r="E2" s="42"/>
      <c r="F2" s="29" t="s">
        <v>120</v>
      </c>
      <c r="G2" s="30" t="str">
        <f>TEXT(F2,"[$-FC19]ДД ММММ ГГГ \г")</f>
        <v>30 ноября 2023 г</v>
      </c>
      <c r="H2" s="30" t="str">
        <f>TEXT(F2,"[$-FC19]ДД.ММ.ГГГ \г")</f>
        <v>30.11.2023 г</v>
      </c>
      <c r="I2" s="31"/>
    </row>
    <row r="3" spans="1:9" x14ac:dyDescent="0.25">
      <c r="A3" s="1"/>
      <c r="B3" s="2"/>
      <c r="C3" s="2"/>
      <c r="D3" s="3"/>
      <c r="E3" s="3"/>
      <c r="F3" s="30">
        <f>EndDate+1</f>
        <v>1</v>
      </c>
      <c r="G3" s="30" t="str">
        <f>TEXT(F3,"[$-FC19]ДД ММММ ГГГ \г")</f>
        <v>01 января 1900 г</v>
      </c>
      <c r="H3" s="30" t="str">
        <f>TEXT(F3,"[$-FC19]ДД.ММ.ГГГ \г")</f>
        <v>01.01.1900 г</v>
      </c>
      <c r="I3" s="30"/>
    </row>
    <row r="4" spans="1:9" x14ac:dyDescent="0.25">
      <c r="A4" s="4"/>
      <c r="B4" s="5"/>
      <c r="C4" s="5"/>
      <c r="D4" s="6" t="s">
        <v>0</v>
      </c>
      <c r="E4" s="6"/>
      <c r="F4" s="30"/>
      <c r="G4" s="30"/>
      <c r="H4" s="30"/>
      <c r="I4" s="30"/>
    </row>
    <row r="5" spans="1:9" x14ac:dyDescent="0.25">
      <c r="A5" s="68" t="str">
        <f>CONCATENATE("Остаток средств на ",H1,"ода")</f>
        <v>Остаток средств на 01.11.2023 года</v>
      </c>
      <c r="B5" s="69"/>
      <c r="C5" s="69"/>
      <c r="D5" s="7">
        <v>7962298.7000000002</v>
      </c>
      <c r="E5" s="43"/>
      <c r="F5" s="31"/>
      <c r="G5" s="30"/>
      <c r="H5" s="30"/>
      <c r="I5" s="30"/>
    </row>
    <row r="6" spans="1:9" x14ac:dyDescent="0.25">
      <c r="A6" s="74" t="s">
        <v>1</v>
      </c>
      <c r="B6" s="75"/>
      <c r="C6" s="75"/>
      <c r="D6" s="8">
        <f>D66-D9</f>
        <v>1794044</v>
      </c>
      <c r="E6" s="44"/>
      <c r="F6" s="30" t="str">
        <f>IF(G1="01","январь",(IF(G1="02","февраль",(IF(G1="03","март",(IF(G1="04","апрель",(IF(G1="05","май",(IF(G1="06","июнь",(IF(G1="07","июль",(IF(G1="08","август",(IF(G1="09","сентябрь",(IF(G1="08","август",(IF(G1="09","сентябрь",(IF(G1="10","октябрь",(IF(G1="11","ноябрь","декабрь")))))))))))))))))))))))))</f>
        <v>ноябрь</v>
      </c>
      <c r="G6" s="30"/>
      <c r="H6" s="30"/>
      <c r="I6" s="30"/>
    </row>
    <row r="7" spans="1:9" ht="31.5" customHeight="1" x14ac:dyDescent="0.25">
      <c r="A7" s="56" t="s">
        <v>180</v>
      </c>
      <c r="B7" s="57"/>
      <c r="C7" s="58"/>
      <c r="D7" s="8">
        <v>1600314.4</v>
      </c>
      <c r="E7" s="44"/>
      <c r="F7" s="30"/>
      <c r="G7" s="30"/>
      <c r="H7" s="30"/>
      <c r="I7" s="30"/>
    </row>
    <row r="8" spans="1:9" ht="17.25" customHeight="1" x14ac:dyDescent="0.25">
      <c r="A8" s="56" t="s">
        <v>181</v>
      </c>
      <c r="B8" s="57"/>
      <c r="C8" s="58"/>
      <c r="D8" s="8">
        <v>300000</v>
      </c>
      <c r="E8" s="44"/>
      <c r="F8" s="30"/>
      <c r="G8" s="30"/>
      <c r="H8" s="30"/>
      <c r="I8" s="30"/>
    </row>
    <row r="9" spans="1:9" x14ac:dyDescent="0.25">
      <c r="A9" s="76" t="s">
        <v>10</v>
      </c>
      <c r="B9" s="75"/>
      <c r="C9" s="75"/>
      <c r="D9" s="10">
        <v>4953306.0999999996</v>
      </c>
      <c r="E9" s="45"/>
      <c r="F9" s="30"/>
      <c r="G9" s="30"/>
      <c r="H9" s="30"/>
      <c r="I9" s="30"/>
    </row>
    <row r="10" spans="1:9" x14ac:dyDescent="0.25">
      <c r="A10" s="76" t="s">
        <v>11</v>
      </c>
      <c r="B10" s="75"/>
      <c r="C10" s="75"/>
      <c r="D10" s="10">
        <f>SUM(D11:D65)</f>
        <v>1606477.3</v>
      </c>
      <c r="E10" s="45"/>
      <c r="F10" s="30" t="s">
        <v>34</v>
      </c>
    </row>
    <row r="11" spans="1:9" ht="39" customHeight="1" x14ac:dyDescent="0.25">
      <c r="A11" s="59" t="s">
        <v>141</v>
      </c>
      <c r="B11" s="60"/>
      <c r="C11" s="61"/>
      <c r="D11" s="10">
        <v>60125.3</v>
      </c>
      <c r="E11" s="45"/>
      <c r="F11" s="30"/>
    </row>
    <row r="12" spans="1:9" ht="39" customHeight="1" x14ac:dyDescent="0.25">
      <c r="A12" s="59" t="s">
        <v>142</v>
      </c>
      <c r="B12" s="60"/>
      <c r="C12" s="61"/>
      <c r="D12" s="10">
        <v>36810</v>
      </c>
      <c r="E12" s="45"/>
      <c r="F12" s="30"/>
    </row>
    <row r="13" spans="1:9" ht="24" customHeight="1" x14ac:dyDescent="0.25">
      <c r="A13" s="59" t="s">
        <v>122</v>
      </c>
      <c r="B13" s="60"/>
      <c r="C13" s="61"/>
      <c r="D13" s="10">
        <v>81635.199999999997</v>
      </c>
      <c r="E13" s="45"/>
      <c r="F13" s="30"/>
    </row>
    <row r="14" spans="1:9" ht="39" customHeight="1" x14ac:dyDescent="0.25">
      <c r="A14" s="59" t="s">
        <v>123</v>
      </c>
      <c r="B14" s="60"/>
      <c r="C14" s="61"/>
      <c r="D14" s="10">
        <v>98.2</v>
      </c>
      <c r="E14" s="45"/>
      <c r="F14" s="30"/>
    </row>
    <row r="15" spans="1:9" ht="55.5" customHeight="1" x14ac:dyDescent="0.25">
      <c r="A15" s="59" t="s">
        <v>124</v>
      </c>
      <c r="B15" s="60"/>
      <c r="C15" s="61"/>
      <c r="D15" s="10">
        <v>6228.5</v>
      </c>
      <c r="E15" s="45"/>
      <c r="F15" s="30"/>
    </row>
    <row r="16" spans="1:9" ht="39" customHeight="1" x14ac:dyDescent="0.25">
      <c r="A16" s="59" t="s">
        <v>125</v>
      </c>
      <c r="B16" s="60"/>
      <c r="C16" s="61"/>
      <c r="D16" s="10">
        <v>29209.599999999999</v>
      </c>
      <c r="E16" s="45"/>
      <c r="F16" s="30"/>
    </row>
    <row r="17" spans="1:6" ht="54.75" customHeight="1" x14ac:dyDescent="0.25">
      <c r="A17" s="59" t="s">
        <v>143</v>
      </c>
      <c r="B17" s="60"/>
      <c r="C17" s="61"/>
      <c r="D17" s="10">
        <v>-52.2</v>
      </c>
      <c r="E17" s="45"/>
      <c r="F17" s="30"/>
    </row>
    <row r="18" spans="1:6" ht="57" customHeight="1" x14ac:dyDescent="0.25">
      <c r="A18" s="59" t="s">
        <v>144</v>
      </c>
      <c r="B18" s="60"/>
      <c r="C18" s="61"/>
      <c r="D18" s="10">
        <v>13502.3</v>
      </c>
      <c r="E18" s="45"/>
      <c r="F18" s="30"/>
    </row>
    <row r="19" spans="1:6" ht="53.25" customHeight="1" x14ac:dyDescent="0.25">
      <c r="A19" s="59" t="s">
        <v>145</v>
      </c>
      <c r="B19" s="60"/>
      <c r="C19" s="61"/>
      <c r="D19" s="10">
        <v>3800</v>
      </c>
      <c r="E19" s="45"/>
      <c r="F19" s="30"/>
    </row>
    <row r="20" spans="1:6" ht="39" customHeight="1" x14ac:dyDescent="0.25">
      <c r="A20" s="59" t="s">
        <v>146</v>
      </c>
      <c r="B20" s="60"/>
      <c r="C20" s="61"/>
      <c r="D20" s="10">
        <v>2901.4</v>
      </c>
      <c r="E20" s="45"/>
      <c r="F20" s="30"/>
    </row>
    <row r="21" spans="1:6" ht="54" customHeight="1" x14ac:dyDescent="0.25">
      <c r="A21" s="59" t="s">
        <v>147</v>
      </c>
      <c r="B21" s="60"/>
      <c r="C21" s="61"/>
      <c r="D21" s="10">
        <v>3360.5</v>
      </c>
      <c r="E21" s="45"/>
      <c r="F21" s="30"/>
    </row>
    <row r="22" spans="1:6" ht="22.5" customHeight="1" x14ac:dyDescent="0.25">
      <c r="A22" s="59" t="s">
        <v>148</v>
      </c>
      <c r="B22" s="60"/>
      <c r="C22" s="61"/>
      <c r="D22" s="10">
        <v>780.6</v>
      </c>
      <c r="E22" s="45"/>
      <c r="F22" s="30"/>
    </row>
    <row r="23" spans="1:6" ht="39" customHeight="1" x14ac:dyDescent="0.25">
      <c r="A23" s="59" t="s">
        <v>149</v>
      </c>
      <c r="B23" s="60"/>
      <c r="C23" s="61"/>
      <c r="D23" s="10">
        <v>7496.2</v>
      </c>
      <c r="E23" s="45"/>
      <c r="F23" s="30"/>
    </row>
    <row r="24" spans="1:6" ht="39" customHeight="1" x14ac:dyDescent="0.25">
      <c r="A24" s="59" t="s">
        <v>150</v>
      </c>
      <c r="B24" s="60"/>
      <c r="C24" s="61"/>
      <c r="D24" s="10">
        <v>10422.5</v>
      </c>
      <c r="E24" s="45"/>
      <c r="F24" s="30"/>
    </row>
    <row r="25" spans="1:6" ht="39" customHeight="1" x14ac:dyDescent="0.25">
      <c r="A25" s="59" t="s">
        <v>151</v>
      </c>
      <c r="B25" s="60"/>
      <c r="C25" s="61"/>
      <c r="D25" s="10">
        <v>7623.3</v>
      </c>
      <c r="E25" s="45"/>
      <c r="F25" s="30"/>
    </row>
    <row r="26" spans="1:6" ht="39" customHeight="1" x14ac:dyDescent="0.25">
      <c r="A26" s="59" t="s">
        <v>152</v>
      </c>
      <c r="B26" s="60"/>
      <c r="C26" s="61"/>
      <c r="D26" s="10">
        <v>15682.3</v>
      </c>
      <c r="E26" s="45"/>
      <c r="F26" s="30"/>
    </row>
    <row r="27" spans="1:6" ht="39" customHeight="1" x14ac:dyDescent="0.25">
      <c r="A27" s="59" t="s">
        <v>126</v>
      </c>
      <c r="B27" s="60"/>
      <c r="C27" s="61"/>
      <c r="D27" s="10">
        <v>3022.7</v>
      </c>
      <c r="E27" s="45"/>
      <c r="F27" s="30"/>
    </row>
    <row r="28" spans="1:6" ht="32.25" customHeight="1" x14ac:dyDescent="0.25">
      <c r="A28" s="59" t="s">
        <v>127</v>
      </c>
      <c r="B28" s="60"/>
      <c r="C28" s="61"/>
      <c r="D28" s="10">
        <v>3360</v>
      </c>
      <c r="E28" s="45"/>
      <c r="F28" s="30"/>
    </row>
    <row r="29" spans="1:6" ht="39" customHeight="1" x14ac:dyDescent="0.25">
      <c r="A29" s="59" t="s">
        <v>153</v>
      </c>
      <c r="B29" s="60"/>
      <c r="C29" s="61"/>
      <c r="D29" s="10">
        <v>42602.7</v>
      </c>
      <c r="E29" s="45"/>
      <c r="F29" s="30"/>
    </row>
    <row r="30" spans="1:6" ht="61.5" customHeight="1" x14ac:dyDescent="0.25">
      <c r="A30" s="59" t="s">
        <v>154</v>
      </c>
      <c r="B30" s="60"/>
      <c r="C30" s="61"/>
      <c r="D30" s="10">
        <v>640.29999999999995</v>
      </c>
      <c r="E30" s="45"/>
      <c r="F30" s="30"/>
    </row>
    <row r="31" spans="1:6" ht="50.25" customHeight="1" x14ac:dyDescent="0.25">
      <c r="A31" s="59" t="s">
        <v>155</v>
      </c>
      <c r="B31" s="60"/>
      <c r="C31" s="61"/>
      <c r="D31" s="10">
        <v>1005.5</v>
      </c>
      <c r="E31" s="45"/>
      <c r="F31" s="30"/>
    </row>
    <row r="32" spans="1:6" ht="57.75" customHeight="1" x14ac:dyDescent="0.25">
      <c r="A32" s="59" t="s">
        <v>128</v>
      </c>
      <c r="B32" s="60"/>
      <c r="C32" s="61"/>
      <c r="D32" s="10">
        <v>184.1</v>
      </c>
      <c r="E32" s="45"/>
      <c r="F32" s="30"/>
    </row>
    <row r="33" spans="1:6" ht="39" customHeight="1" x14ac:dyDescent="0.25">
      <c r="A33" s="59" t="s">
        <v>129</v>
      </c>
      <c r="B33" s="60"/>
      <c r="C33" s="61"/>
      <c r="D33" s="10">
        <v>6257.1</v>
      </c>
      <c r="E33" s="45"/>
      <c r="F33" s="30"/>
    </row>
    <row r="34" spans="1:6" ht="39" customHeight="1" x14ac:dyDescent="0.25">
      <c r="A34" s="59" t="s">
        <v>156</v>
      </c>
      <c r="B34" s="60"/>
      <c r="C34" s="61"/>
      <c r="D34" s="10">
        <v>829.2</v>
      </c>
      <c r="E34" s="45"/>
      <c r="F34" s="30"/>
    </row>
    <row r="35" spans="1:6" ht="39" customHeight="1" x14ac:dyDescent="0.25">
      <c r="A35" s="59" t="s">
        <v>130</v>
      </c>
      <c r="B35" s="60"/>
      <c r="C35" s="61"/>
      <c r="D35" s="10">
        <v>4750</v>
      </c>
      <c r="E35" s="45"/>
      <c r="F35" s="30"/>
    </row>
    <row r="36" spans="1:6" ht="39" customHeight="1" x14ac:dyDescent="0.25">
      <c r="A36" s="59" t="s">
        <v>157</v>
      </c>
      <c r="B36" s="60"/>
      <c r="C36" s="61"/>
      <c r="D36" s="10">
        <v>2084</v>
      </c>
      <c r="E36" s="45"/>
      <c r="F36" s="30"/>
    </row>
    <row r="37" spans="1:6" ht="39" customHeight="1" x14ac:dyDescent="0.25">
      <c r="A37" s="59" t="s">
        <v>131</v>
      </c>
      <c r="B37" s="60"/>
      <c r="C37" s="61"/>
      <c r="D37" s="10">
        <v>2856.4</v>
      </c>
      <c r="E37" s="45"/>
      <c r="F37" s="30"/>
    </row>
    <row r="38" spans="1:6" ht="39" customHeight="1" x14ac:dyDescent="0.25">
      <c r="A38" s="59" t="s">
        <v>158</v>
      </c>
      <c r="B38" s="60"/>
      <c r="C38" s="61"/>
      <c r="D38" s="10">
        <v>4240.1000000000004</v>
      </c>
      <c r="E38" s="45"/>
      <c r="F38" s="30"/>
    </row>
    <row r="39" spans="1:6" ht="39" customHeight="1" x14ac:dyDescent="0.25">
      <c r="A39" s="59" t="s">
        <v>159</v>
      </c>
      <c r="B39" s="60"/>
      <c r="C39" s="61"/>
      <c r="D39" s="10">
        <v>5902.1</v>
      </c>
      <c r="E39" s="45"/>
      <c r="F39" s="30"/>
    </row>
    <row r="40" spans="1:6" ht="39" customHeight="1" x14ac:dyDescent="0.25">
      <c r="A40" s="59" t="s">
        <v>132</v>
      </c>
      <c r="B40" s="60"/>
      <c r="C40" s="61"/>
      <c r="D40" s="10">
        <v>35115.4</v>
      </c>
      <c r="E40" s="45"/>
      <c r="F40" s="30"/>
    </row>
    <row r="41" spans="1:6" ht="39" customHeight="1" x14ac:dyDescent="0.25">
      <c r="A41" s="59" t="s">
        <v>160</v>
      </c>
      <c r="B41" s="60"/>
      <c r="C41" s="61"/>
      <c r="D41" s="10">
        <v>5257.3</v>
      </c>
      <c r="E41" s="45"/>
      <c r="F41" s="30"/>
    </row>
    <row r="42" spans="1:6" ht="39" customHeight="1" x14ac:dyDescent="0.25">
      <c r="A42" s="59" t="s">
        <v>161</v>
      </c>
      <c r="B42" s="60"/>
      <c r="C42" s="61"/>
      <c r="D42" s="10">
        <v>322</v>
      </c>
      <c r="E42" s="45"/>
      <c r="F42" s="30"/>
    </row>
    <row r="43" spans="1:6" ht="39" customHeight="1" x14ac:dyDescent="0.25">
      <c r="A43" s="59" t="s">
        <v>162</v>
      </c>
      <c r="B43" s="60"/>
      <c r="C43" s="61"/>
      <c r="D43" s="10">
        <v>43.1</v>
      </c>
      <c r="E43" s="45"/>
      <c r="F43" s="30"/>
    </row>
    <row r="44" spans="1:6" ht="39" customHeight="1" x14ac:dyDescent="0.25">
      <c r="A44" s="59" t="s">
        <v>133</v>
      </c>
      <c r="B44" s="60"/>
      <c r="C44" s="61"/>
      <c r="D44" s="10">
        <v>843.7</v>
      </c>
      <c r="E44" s="45"/>
      <c r="F44" s="30"/>
    </row>
    <row r="45" spans="1:6" ht="39" customHeight="1" x14ac:dyDescent="0.25">
      <c r="A45" s="59" t="s">
        <v>163</v>
      </c>
      <c r="B45" s="60"/>
      <c r="C45" s="61"/>
      <c r="D45" s="10">
        <v>462.5</v>
      </c>
      <c r="E45" s="45"/>
      <c r="F45" s="30"/>
    </row>
    <row r="46" spans="1:6" ht="39" customHeight="1" x14ac:dyDescent="0.25">
      <c r="A46" s="59" t="s">
        <v>134</v>
      </c>
      <c r="B46" s="60"/>
      <c r="C46" s="61"/>
      <c r="D46" s="10">
        <v>14069.3</v>
      </c>
      <c r="E46" s="45"/>
      <c r="F46" s="30"/>
    </row>
    <row r="47" spans="1:6" ht="54.75" customHeight="1" x14ac:dyDescent="0.25">
      <c r="A47" s="59" t="s">
        <v>164</v>
      </c>
      <c r="B47" s="60"/>
      <c r="C47" s="61"/>
      <c r="D47" s="10">
        <v>166.4</v>
      </c>
      <c r="E47" s="45"/>
      <c r="F47" s="30"/>
    </row>
    <row r="48" spans="1:6" ht="54.75" customHeight="1" x14ac:dyDescent="0.25">
      <c r="A48" s="59" t="s">
        <v>165</v>
      </c>
      <c r="B48" s="60"/>
      <c r="C48" s="61"/>
      <c r="D48" s="10">
        <v>6342.8</v>
      </c>
      <c r="E48" s="45"/>
      <c r="F48" s="30"/>
    </row>
    <row r="49" spans="1:6" ht="39" customHeight="1" x14ac:dyDescent="0.25">
      <c r="A49" s="59" t="s">
        <v>166</v>
      </c>
      <c r="B49" s="60"/>
      <c r="C49" s="61"/>
      <c r="D49" s="10">
        <v>12955.7</v>
      </c>
      <c r="E49" s="45"/>
      <c r="F49" s="30"/>
    </row>
    <row r="50" spans="1:6" ht="68.25" customHeight="1" x14ac:dyDescent="0.25">
      <c r="A50" s="59" t="s">
        <v>167</v>
      </c>
      <c r="B50" s="60"/>
      <c r="C50" s="61"/>
      <c r="D50" s="10">
        <v>1828.3</v>
      </c>
      <c r="E50" s="45"/>
      <c r="F50" s="30"/>
    </row>
    <row r="51" spans="1:6" ht="39" customHeight="1" x14ac:dyDescent="0.25">
      <c r="A51" s="59" t="s">
        <v>135</v>
      </c>
      <c r="B51" s="60"/>
      <c r="C51" s="61"/>
      <c r="D51" s="10">
        <v>5431.1</v>
      </c>
      <c r="E51" s="45"/>
      <c r="F51" s="30"/>
    </row>
    <row r="52" spans="1:6" ht="39" customHeight="1" x14ac:dyDescent="0.25">
      <c r="A52" s="59" t="s">
        <v>136</v>
      </c>
      <c r="B52" s="60"/>
      <c r="C52" s="61"/>
      <c r="D52" s="10">
        <v>642.29999999999995</v>
      </c>
      <c r="E52" s="45"/>
      <c r="F52" s="30"/>
    </row>
    <row r="53" spans="1:6" ht="39" customHeight="1" x14ac:dyDescent="0.25">
      <c r="A53" s="59" t="s">
        <v>168</v>
      </c>
      <c r="B53" s="60"/>
      <c r="C53" s="61"/>
      <c r="D53" s="10">
        <v>441.8</v>
      </c>
      <c r="E53" s="45"/>
      <c r="F53" s="30"/>
    </row>
    <row r="54" spans="1:6" ht="39" customHeight="1" x14ac:dyDescent="0.25">
      <c r="A54" s="59" t="s">
        <v>137</v>
      </c>
      <c r="B54" s="60"/>
      <c r="C54" s="61"/>
      <c r="D54" s="10">
        <v>-612.79999999999995</v>
      </c>
      <c r="E54" s="45"/>
      <c r="F54" s="30"/>
    </row>
    <row r="55" spans="1:6" ht="39" customHeight="1" x14ac:dyDescent="0.25">
      <c r="A55" s="59" t="s">
        <v>169</v>
      </c>
      <c r="B55" s="60"/>
      <c r="C55" s="61"/>
      <c r="D55" s="10">
        <v>9803</v>
      </c>
      <c r="E55" s="45"/>
      <c r="F55" s="30"/>
    </row>
    <row r="56" spans="1:6" ht="113.25" customHeight="1" x14ac:dyDescent="0.25">
      <c r="A56" s="59" t="s">
        <v>170</v>
      </c>
      <c r="B56" s="60"/>
      <c r="C56" s="61"/>
      <c r="D56" s="10">
        <v>303.7</v>
      </c>
      <c r="E56" s="45"/>
      <c r="F56" s="30"/>
    </row>
    <row r="57" spans="1:6" ht="48" customHeight="1" x14ac:dyDescent="0.25">
      <c r="A57" s="59" t="s">
        <v>171</v>
      </c>
      <c r="B57" s="60"/>
      <c r="C57" s="61"/>
      <c r="D57" s="10">
        <v>31809.8</v>
      </c>
      <c r="E57" s="45"/>
      <c r="F57" s="30"/>
    </row>
    <row r="58" spans="1:6" ht="79.5" customHeight="1" x14ac:dyDescent="0.25">
      <c r="A58" s="59" t="s">
        <v>172</v>
      </c>
      <c r="B58" s="60"/>
      <c r="C58" s="61"/>
      <c r="D58" s="10">
        <v>3079.5</v>
      </c>
      <c r="E58" s="45"/>
      <c r="F58" s="30"/>
    </row>
    <row r="59" spans="1:6" ht="34.5" customHeight="1" x14ac:dyDescent="0.25">
      <c r="A59" s="59" t="s">
        <v>173</v>
      </c>
      <c r="B59" s="60"/>
      <c r="C59" s="61"/>
      <c r="D59" s="10">
        <v>1163.4000000000001</v>
      </c>
      <c r="E59" s="45"/>
      <c r="F59" s="30"/>
    </row>
    <row r="60" spans="1:6" ht="49.5" customHeight="1" x14ac:dyDescent="0.25">
      <c r="A60" s="59" t="s">
        <v>174</v>
      </c>
      <c r="B60" s="60"/>
      <c r="C60" s="61"/>
      <c r="D60" s="10">
        <v>194910.3</v>
      </c>
      <c r="E60" s="45"/>
      <c r="F60" s="30"/>
    </row>
    <row r="61" spans="1:6" ht="19.5" customHeight="1" x14ac:dyDescent="0.25">
      <c r="A61" s="59" t="s">
        <v>139</v>
      </c>
      <c r="B61" s="60"/>
      <c r="C61" s="61"/>
      <c r="D61" s="10">
        <v>863853.7</v>
      </c>
      <c r="E61" s="45"/>
      <c r="F61" s="30"/>
    </row>
    <row r="62" spans="1:6" ht="39" customHeight="1" x14ac:dyDescent="0.25">
      <c r="A62" s="59" t="s">
        <v>175</v>
      </c>
      <c r="B62" s="60"/>
      <c r="C62" s="61"/>
      <c r="D62" s="10">
        <v>65000</v>
      </c>
      <c r="E62" s="45"/>
      <c r="F62" s="30"/>
    </row>
    <row r="63" spans="1:6" ht="39" customHeight="1" x14ac:dyDescent="0.25">
      <c r="A63" s="59" t="s">
        <v>140</v>
      </c>
      <c r="B63" s="60"/>
      <c r="C63" s="61"/>
      <c r="D63" s="10">
        <v>220</v>
      </c>
      <c r="E63" s="45"/>
      <c r="F63" s="30"/>
    </row>
    <row r="64" spans="1:6" ht="22.5" customHeight="1" x14ac:dyDescent="0.25">
      <c r="A64" s="62" t="s">
        <v>176</v>
      </c>
      <c r="B64" s="63"/>
      <c r="C64" s="64"/>
      <c r="D64" s="10">
        <v>990.3</v>
      </c>
      <c r="E64" s="45"/>
      <c r="F64" s="30"/>
    </row>
    <row r="65" spans="1:6" ht="36.75" customHeight="1" x14ac:dyDescent="0.25">
      <c r="A65" s="65" t="s">
        <v>138</v>
      </c>
      <c r="B65" s="66"/>
      <c r="C65" s="66"/>
      <c r="D65" s="10">
        <v>-5323.2</v>
      </c>
      <c r="E65" s="45"/>
      <c r="F65" s="30"/>
    </row>
    <row r="66" spans="1:6" x14ac:dyDescent="0.25">
      <c r="A66" s="77" t="s">
        <v>12</v>
      </c>
      <c r="B66" s="78"/>
      <c r="C66" s="79"/>
      <c r="D66" s="47">
        <v>6747350.0999999996</v>
      </c>
      <c r="E66" s="45"/>
      <c r="F66" s="83"/>
    </row>
    <row r="67" spans="1:6" x14ac:dyDescent="0.25">
      <c r="A67" s="77" t="s">
        <v>13</v>
      </c>
      <c r="B67" s="78"/>
      <c r="C67" s="79"/>
      <c r="D67" s="47">
        <f>B112+'Муниципальные районы'!P53</f>
        <v>7640342.1591299996</v>
      </c>
      <c r="E67" s="45"/>
    </row>
    <row r="68" spans="1:6" x14ac:dyDescent="0.25">
      <c r="A68" s="53" t="s">
        <v>177</v>
      </c>
      <c r="B68" s="54"/>
      <c r="C68" s="55"/>
      <c r="D68" s="9">
        <f>D72-D71</f>
        <v>8369621</v>
      </c>
      <c r="E68" s="23"/>
    </row>
    <row r="69" spans="1:6" x14ac:dyDescent="0.25">
      <c r="A69" s="50" t="s">
        <v>14</v>
      </c>
      <c r="B69" s="51"/>
      <c r="C69" s="52"/>
      <c r="D69" s="9"/>
      <c r="E69" s="23"/>
    </row>
    <row r="70" spans="1:6" ht="17.25" customHeight="1" x14ac:dyDescent="0.25">
      <c r="A70" s="50" t="s">
        <v>15</v>
      </c>
      <c r="B70" s="51"/>
      <c r="C70" s="52"/>
      <c r="D70" s="48">
        <v>3669.7</v>
      </c>
      <c r="E70" s="23"/>
    </row>
    <row r="71" spans="1:6" ht="89.25" customHeight="1" x14ac:dyDescent="0.25">
      <c r="A71" s="50" t="s">
        <v>178</v>
      </c>
      <c r="B71" s="51"/>
      <c r="C71" s="52"/>
      <c r="D71" s="49">
        <v>37474.1</v>
      </c>
      <c r="E71" s="23"/>
    </row>
    <row r="72" spans="1:6" ht="16.5" customHeight="1" x14ac:dyDescent="0.25">
      <c r="A72" s="53" t="s">
        <v>179</v>
      </c>
      <c r="B72" s="54"/>
      <c r="C72" s="55"/>
      <c r="D72" s="9">
        <v>8407095.0999999996</v>
      </c>
      <c r="E72" s="23"/>
    </row>
    <row r="73" spans="1:6" x14ac:dyDescent="0.25">
      <c r="A73" s="24"/>
      <c r="B73" s="25"/>
      <c r="C73" s="25"/>
      <c r="D73" s="23"/>
      <c r="E73" s="23"/>
    </row>
    <row r="74" spans="1:6" x14ac:dyDescent="0.25">
      <c r="A74" s="26" t="s">
        <v>16</v>
      </c>
      <c r="B74" s="11"/>
      <c r="C74" s="11"/>
      <c r="D74" s="12"/>
      <c r="E74" s="12"/>
    </row>
    <row r="75" spans="1:6" ht="15" customHeight="1" x14ac:dyDescent="0.25">
      <c r="A75" s="70" t="s">
        <v>17</v>
      </c>
      <c r="B75" s="72" t="s">
        <v>2</v>
      </c>
      <c r="C75" s="80" t="s">
        <v>3</v>
      </c>
      <c r="D75" s="81"/>
      <c r="E75" s="82"/>
    </row>
    <row r="76" spans="1:6" ht="90" customHeight="1" x14ac:dyDescent="0.25">
      <c r="A76" s="71"/>
      <c r="B76" s="73"/>
      <c r="C76" s="46" t="s">
        <v>4</v>
      </c>
      <c r="D76" s="46" t="s">
        <v>5</v>
      </c>
      <c r="E76" s="27" t="s">
        <v>33</v>
      </c>
    </row>
    <row r="77" spans="1:6" x14ac:dyDescent="0.25">
      <c r="A77" s="13" t="s">
        <v>85</v>
      </c>
      <c r="B77" s="38">
        <v>31370.418229999999</v>
      </c>
      <c r="C77" s="38">
        <v>20728.49468</v>
      </c>
      <c r="D77" s="38">
        <v>3726.1713100000002</v>
      </c>
      <c r="E77" s="38"/>
    </row>
    <row r="78" spans="1:6" x14ac:dyDescent="0.25">
      <c r="A78" s="13" t="s">
        <v>86</v>
      </c>
      <c r="B78" s="38">
        <v>17502.919569999998</v>
      </c>
      <c r="C78" s="38">
        <v>14751.814340000001</v>
      </c>
      <c r="D78" s="38">
        <v>1906.1862900000001</v>
      </c>
      <c r="E78" s="38"/>
    </row>
    <row r="79" spans="1:6" x14ac:dyDescent="0.25">
      <c r="A79" s="13" t="s">
        <v>87</v>
      </c>
      <c r="B79" s="38">
        <v>19711.50448</v>
      </c>
      <c r="C79" s="38">
        <v>13900.06093</v>
      </c>
      <c r="D79" s="38">
        <v>2086.76955</v>
      </c>
      <c r="E79" s="38"/>
    </row>
    <row r="80" spans="1:6" x14ac:dyDescent="0.25">
      <c r="A80" s="13" t="s">
        <v>88</v>
      </c>
      <c r="B80" s="38">
        <v>122919.28154</v>
      </c>
      <c r="C80" s="38">
        <v>33898.570879999999</v>
      </c>
      <c r="D80" s="38">
        <v>8763.7006700000002</v>
      </c>
      <c r="E80" s="38"/>
    </row>
    <row r="81" spans="1:5" ht="30" x14ac:dyDescent="0.25">
      <c r="A81" s="13" t="s">
        <v>89</v>
      </c>
      <c r="B81" s="38">
        <v>72008.472729999994</v>
      </c>
      <c r="C81" s="38">
        <v>6467.2153600000001</v>
      </c>
      <c r="D81" s="38">
        <v>1743.13222</v>
      </c>
      <c r="E81" s="38">
        <v>87.495540000000005</v>
      </c>
    </row>
    <row r="82" spans="1:5" x14ac:dyDescent="0.25">
      <c r="A82" s="13" t="s">
        <v>90</v>
      </c>
      <c r="B82" s="38">
        <v>23798.316139999999</v>
      </c>
      <c r="C82" s="38">
        <v>9531.1182000000008</v>
      </c>
      <c r="D82" s="38">
        <v>2757.2701400000001</v>
      </c>
      <c r="E82" s="38"/>
    </row>
    <row r="83" spans="1:5" x14ac:dyDescent="0.25">
      <c r="A83" s="13" t="s">
        <v>91</v>
      </c>
      <c r="B83" s="38">
        <v>4146.1128500000004</v>
      </c>
      <c r="C83" s="38">
        <v>3254.3147899999999</v>
      </c>
      <c r="D83" s="38">
        <v>620.74580000000003</v>
      </c>
      <c r="E83" s="38"/>
    </row>
    <row r="84" spans="1:5" ht="30" x14ac:dyDescent="0.25">
      <c r="A84" s="13" t="s">
        <v>92</v>
      </c>
      <c r="B84" s="38">
        <v>1700328.6359000001</v>
      </c>
      <c r="C84" s="38">
        <v>8671.3496899999991</v>
      </c>
      <c r="D84" s="38">
        <v>2439.1285699999999</v>
      </c>
      <c r="E84" s="38">
        <v>3.0330900000000001</v>
      </c>
    </row>
    <row r="85" spans="1:5" x14ac:dyDescent="0.25">
      <c r="A85" s="13" t="s">
        <v>93</v>
      </c>
      <c r="B85" s="38">
        <v>96215.938599999994</v>
      </c>
      <c r="C85" s="38">
        <v>14100.654060000001</v>
      </c>
      <c r="D85" s="38">
        <v>3289.44112</v>
      </c>
      <c r="E85" s="38">
        <v>4.9265699999999999</v>
      </c>
    </row>
    <row r="86" spans="1:5" x14ac:dyDescent="0.25">
      <c r="A86" s="13" t="s">
        <v>94</v>
      </c>
      <c r="B86" s="38">
        <v>403569.94302000001</v>
      </c>
      <c r="C86" s="38">
        <v>14815.649950000001</v>
      </c>
      <c r="D86" s="38">
        <v>3745.03584</v>
      </c>
      <c r="E86" s="38">
        <v>30377.207399999999</v>
      </c>
    </row>
    <row r="87" spans="1:5" x14ac:dyDescent="0.25">
      <c r="A87" s="13" t="s">
        <v>95</v>
      </c>
      <c r="B87" s="38">
        <v>380333.24761999998</v>
      </c>
      <c r="C87" s="38">
        <v>9440.1215800000009</v>
      </c>
      <c r="D87" s="38">
        <v>1976.24765</v>
      </c>
      <c r="E87" s="38">
        <v>403.99202000000002</v>
      </c>
    </row>
    <row r="88" spans="1:5" x14ac:dyDescent="0.25">
      <c r="A88" s="13" t="s">
        <v>96</v>
      </c>
      <c r="B88" s="38">
        <v>855233.50450000004</v>
      </c>
      <c r="C88" s="38">
        <v>23714.190360000001</v>
      </c>
      <c r="D88" s="38">
        <v>7768.0164699999996</v>
      </c>
      <c r="E88" s="38">
        <v>315952.89361000003</v>
      </c>
    </row>
    <row r="89" spans="1:5" ht="30" x14ac:dyDescent="0.25">
      <c r="A89" s="13" t="s">
        <v>97</v>
      </c>
      <c r="B89" s="38">
        <v>745957.6128</v>
      </c>
      <c r="C89" s="38">
        <v>24441.354189999998</v>
      </c>
      <c r="D89" s="38">
        <v>6919.4620999999997</v>
      </c>
      <c r="E89" s="38">
        <v>451287.00218000001</v>
      </c>
    </row>
    <row r="90" spans="1:5" x14ac:dyDescent="0.25">
      <c r="A90" s="13" t="s">
        <v>98</v>
      </c>
      <c r="B90" s="38">
        <v>64467.404880000002</v>
      </c>
      <c r="C90" s="38">
        <v>2376.64113</v>
      </c>
      <c r="D90" s="38">
        <v>683.31902000000002</v>
      </c>
      <c r="E90" s="38"/>
    </row>
    <row r="91" spans="1:5" x14ac:dyDescent="0.25">
      <c r="A91" s="13" t="s">
        <v>99</v>
      </c>
      <c r="B91" s="38">
        <v>111751.85145</v>
      </c>
      <c r="C91" s="38">
        <v>75840.711049999998</v>
      </c>
      <c r="D91" s="38">
        <v>18093.702799999999</v>
      </c>
      <c r="E91" s="38"/>
    </row>
    <row r="92" spans="1:5" x14ac:dyDescent="0.25">
      <c r="A92" s="13" t="s">
        <v>100</v>
      </c>
      <c r="B92" s="38">
        <v>140976.18729</v>
      </c>
      <c r="C92" s="38">
        <v>22755.699799999999</v>
      </c>
      <c r="D92" s="38">
        <v>5720.1760700000004</v>
      </c>
      <c r="E92" s="38"/>
    </row>
    <row r="93" spans="1:5" ht="30" x14ac:dyDescent="0.25">
      <c r="A93" s="13" t="s">
        <v>101</v>
      </c>
      <c r="B93" s="38">
        <v>23360.670160000001</v>
      </c>
      <c r="C93" s="38">
        <v>5265.3680899999999</v>
      </c>
      <c r="D93" s="38">
        <v>1287.5076200000001</v>
      </c>
      <c r="E93" s="38"/>
    </row>
    <row r="94" spans="1:5" x14ac:dyDescent="0.25">
      <c r="A94" s="13" t="s">
        <v>102</v>
      </c>
      <c r="B94" s="38">
        <v>49911.79737</v>
      </c>
      <c r="C94" s="38">
        <v>19458.284940000001</v>
      </c>
      <c r="D94" s="38">
        <v>5166.1001399999996</v>
      </c>
      <c r="E94" s="38">
        <v>14477.808789999999</v>
      </c>
    </row>
    <row r="95" spans="1:5" x14ac:dyDescent="0.25">
      <c r="A95" s="13" t="s">
        <v>103</v>
      </c>
      <c r="B95" s="38">
        <v>314715.03386999998</v>
      </c>
      <c r="C95" s="38">
        <v>11771.701230000001</v>
      </c>
      <c r="D95" s="38">
        <v>2619.63949</v>
      </c>
      <c r="E95" s="38"/>
    </row>
    <row r="96" spans="1:5" ht="30" x14ac:dyDescent="0.25">
      <c r="A96" s="13" t="s">
        <v>104</v>
      </c>
      <c r="B96" s="38">
        <v>39669.324710000001</v>
      </c>
      <c r="C96" s="38">
        <v>22398.968219999999</v>
      </c>
      <c r="D96" s="38">
        <v>6457.6401100000003</v>
      </c>
      <c r="E96" s="38"/>
    </row>
    <row r="97" spans="1:5" x14ac:dyDescent="0.25">
      <c r="A97" s="13" t="s">
        <v>105</v>
      </c>
      <c r="B97" s="38">
        <v>5710.4626900000003</v>
      </c>
      <c r="C97" s="38">
        <v>3998.5995400000002</v>
      </c>
      <c r="D97" s="38">
        <v>847.84441000000004</v>
      </c>
      <c r="E97" s="38"/>
    </row>
    <row r="98" spans="1:5" x14ac:dyDescent="0.25">
      <c r="A98" s="13" t="s">
        <v>106</v>
      </c>
      <c r="B98" s="38">
        <v>3135.8359599999999</v>
      </c>
      <c r="C98" s="38">
        <v>2361.28451</v>
      </c>
      <c r="D98" s="38">
        <v>600.06344000000001</v>
      </c>
      <c r="E98" s="38"/>
    </row>
    <row r="99" spans="1:5" x14ac:dyDescent="0.25">
      <c r="A99" s="13" t="s">
        <v>107</v>
      </c>
      <c r="B99" s="38">
        <v>4589.5668699999997</v>
      </c>
      <c r="C99" s="38">
        <v>3404.6665499999999</v>
      </c>
      <c r="D99" s="38">
        <v>924.19838000000004</v>
      </c>
      <c r="E99" s="38"/>
    </row>
    <row r="100" spans="1:5" x14ac:dyDescent="0.25">
      <c r="A100" s="13" t="s">
        <v>108</v>
      </c>
      <c r="B100" s="38">
        <v>5968.8831300000002</v>
      </c>
      <c r="C100" s="38">
        <v>4595.9190200000003</v>
      </c>
      <c r="D100" s="38">
        <v>950.03018999999995</v>
      </c>
      <c r="E100" s="38"/>
    </row>
    <row r="101" spans="1:5" x14ac:dyDescent="0.25">
      <c r="A101" s="13" t="s">
        <v>109</v>
      </c>
      <c r="B101" s="38">
        <v>31471.82055</v>
      </c>
      <c r="C101" s="38">
        <v>10905.87909</v>
      </c>
      <c r="D101" s="38">
        <v>2122.5163600000001</v>
      </c>
      <c r="E101" s="38"/>
    </row>
    <row r="102" spans="1:5" ht="30" x14ac:dyDescent="0.25">
      <c r="A102" s="13" t="s">
        <v>110</v>
      </c>
      <c r="B102" s="38">
        <v>193.03962000000001</v>
      </c>
      <c r="C102" s="38">
        <v>166.23346000000001</v>
      </c>
      <c r="D102" s="38"/>
      <c r="E102" s="38"/>
    </row>
    <row r="103" spans="1:5" x14ac:dyDescent="0.25">
      <c r="A103" s="13" t="s">
        <v>111</v>
      </c>
      <c r="B103" s="38">
        <v>120074.31424000001</v>
      </c>
      <c r="C103" s="38">
        <v>2814.0011300000001</v>
      </c>
      <c r="D103" s="38">
        <v>618.37527999999998</v>
      </c>
      <c r="E103" s="38">
        <v>137.994</v>
      </c>
    </row>
    <row r="104" spans="1:5" x14ac:dyDescent="0.25">
      <c r="A104" s="13" t="s">
        <v>112</v>
      </c>
      <c r="B104" s="38">
        <v>18583.833269999999</v>
      </c>
      <c r="C104" s="38">
        <v>12580.27392</v>
      </c>
      <c r="D104" s="38">
        <v>4472.1479099999997</v>
      </c>
      <c r="E104" s="38"/>
    </row>
    <row r="105" spans="1:5" x14ac:dyDescent="0.25">
      <c r="A105" s="13" t="s">
        <v>113</v>
      </c>
      <c r="B105" s="38">
        <v>20110.4162</v>
      </c>
      <c r="C105" s="38">
        <v>2993.9725400000002</v>
      </c>
      <c r="D105" s="38">
        <v>749.34981000000005</v>
      </c>
      <c r="E105" s="38"/>
    </row>
    <row r="106" spans="1:5" x14ac:dyDescent="0.25">
      <c r="A106" s="13" t="s">
        <v>114</v>
      </c>
      <c r="B106" s="38">
        <v>1345.74287</v>
      </c>
      <c r="C106" s="38">
        <v>741.67298000000005</v>
      </c>
      <c r="D106" s="38">
        <v>211.19098</v>
      </c>
      <c r="E106" s="38"/>
    </row>
    <row r="107" spans="1:5" ht="30" x14ac:dyDescent="0.25">
      <c r="A107" s="13" t="s">
        <v>115</v>
      </c>
      <c r="B107" s="38">
        <v>12496.374739999999</v>
      </c>
      <c r="C107" s="38">
        <v>8927.5689700000003</v>
      </c>
      <c r="D107" s="38">
        <v>2620.1419500000002</v>
      </c>
      <c r="E107" s="38"/>
    </row>
    <row r="108" spans="1:5" ht="30" x14ac:dyDescent="0.25">
      <c r="A108" s="13" t="s">
        <v>116</v>
      </c>
      <c r="B108" s="38">
        <v>16759.978220000001</v>
      </c>
      <c r="C108" s="38">
        <v>4665.6847299999999</v>
      </c>
      <c r="D108" s="38">
        <v>826.78578000000005</v>
      </c>
      <c r="E108" s="38">
        <v>488.05</v>
      </c>
    </row>
    <row r="109" spans="1:5" ht="30" x14ac:dyDescent="0.25">
      <c r="A109" s="13" t="s">
        <v>117</v>
      </c>
      <c r="B109" s="38">
        <v>28365.843239999998</v>
      </c>
      <c r="C109" s="38">
        <v>4714.2973700000002</v>
      </c>
      <c r="D109" s="38">
        <v>1488.35996</v>
      </c>
      <c r="E109" s="38">
        <v>401.16131999999999</v>
      </c>
    </row>
    <row r="110" spans="1:5" x14ac:dyDescent="0.25">
      <c r="A110" s="13" t="s">
        <v>118</v>
      </c>
      <c r="B110" s="38">
        <v>1016.88685</v>
      </c>
      <c r="C110" s="38">
        <v>713.05796999999995</v>
      </c>
      <c r="D110" s="38">
        <v>199.57558</v>
      </c>
      <c r="E110" s="38"/>
    </row>
    <row r="111" spans="1:5" x14ac:dyDescent="0.25">
      <c r="A111" s="13" t="s">
        <v>119</v>
      </c>
      <c r="B111" s="38">
        <v>1376.5521000000001</v>
      </c>
      <c r="C111" s="38">
        <v>553.65778</v>
      </c>
      <c r="D111" s="38">
        <v>167.20532</v>
      </c>
      <c r="E111" s="38"/>
    </row>
    <row r="112" spans="1:5" x14ac:dyDescent="0.25">
      <c r="A112" s="28" t="s">
        <v>2</v>
      </c>
      <c r="B112" s="39">
        <v>5489147.7282600002</v>
      </c>
      <c r="C112" s="39">
        <v>421719.05303000001</v>
      </c>
      <c r="D112" s="39">
        <v>104567.17833</v>
      </c>
      <c r="E112" s="39">
        <v>813621.56452000001</v>
      </c>
    </row>
  </sheetData>
  <mergeCells count="73">
    <mergeCell ref="A68:C68"/>
    <mergeCell ref="A75:A76"/>
    <mergeCell ref="B75:B76"/>
    <mergeCell ref="A6:C6"/>
    <mergeCell ref="A9:C9"/>
    <mergeCell ref="A10:C10"/>
    <mergeCell ref="A66:C66"/>
    <mergeCell ref="A67:C67"/>
    <mergeCell ref="A69:C69"/>
    <mergeCell ref="A70:C70"/>
    <mergeCell ref="C75:E75"/>
    <mergeCell ref="A64:C64"/>
    <mergeCell ref="A65:C65"/>
    <mergeCell ref="A1:D1"/>
    <mergeCell ref="A2:D2"/>
    <mergeCell ref="A5:C5"/>
    <mergeCell ref="A27:C27"/>
    <mergeCell ref="A28:C28"/>
    <mergeCell ref="A29:C29"/>
    <mergeCell ref="A30:C30"/>
    <mergeCell ref="A56:C56"/>
    <mergeCell ref="A51:C51"/>
    <mergeCell ref="A52:C52"/>
    <mergeCell ref="A53:C53"/>
    <mergeCell ref="A54:C54"/>
    <mergeCell ref="A55:C55"/>
    <mergeCell ref="A46:C46"/>
    <mergeCell ref="A47:C47"/>
    <mergeCell ref="A48:C48"/>
    <mergeCell ref="A49:C49"/>
    <mergeCell ref="A50:C50"/>
    <mergeCell ref="A45:C45"/>
    <mergeCell ref="A61:C61"/>
    <mergeCell ref="A31:C31"/>
    <mergeCell ref="A32:C32"/>
    <mergeCell ref="A33:C33"/>
    <mergeCell ref="A34:C34"/>
    <mergeCell ref="A57:C57"/>
    <mergeCell ref="A58:C58"/>
    <mergeCell ref="A59:C59"/>
    <mergeCell ref="A60:C60"/>
    <mergeCell ref="A41:C41"/>
    <mergeCell ref="A42:C42"/>
    <mergeCell ref="A43:C43"/>
    <mergeCell ref="A44:C44"/>
    <mergeCell ref="A15:C15"/>
    <mergeCell ref="A16:C16"/>
    <mergeCell ref="A17:C17"/>
    <mergeCell ref="A18:C18"/>
    <mergeCell ref="A19:C19"/>
    <mergeCell ref="A20:C20"/>
    <mergeCell ref="A21:C21"/>
    <mergeCell ref="A22:C22"/>
    <mergeCell ref="A23:C23"/>
    <mergeCell ref="A24:C24"/>
    <mergeCell ref="A25:C25"/>
    <mergeCell ref="A26:C26"/>
    <mergeCell ref="A71:C71"/>
    <mergeCell ref="A72:C72"/>
    <mergeCell ref="A7:C7"/>
    <mergeCell ref="A8:C8"/>
    <mergeCell ref="A62:C62"/>
    <mergeCell ref="A63:C63"/>
    <mergeCell ref="A11:C11"/>
    <mergeCell ref="A12:C12"/>
    <mergeCell ref="A13:C13"/>
    <mergeCell ref="A14:C14"/>
    <mergeCell ref="A35:C35"/>
    <mergeCell ref="A36:C36"/>
    <mergeCell ref="A37:C37"/>
    <mergeCell ref="A38:C38"/>
    <mergeCell ref="A39:C39"/>
    <mergeCell ref="A40:C40"/>
  </mergeCells>
  <pageMargins left="0.49" right="0.28000000000000003" top="0.41" bottom="0.41" header="0.24" footer="0.24"/>
  <pageSetup paperSize="9" scale="61"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topLeftCell="D1" zoomScaleNormal="100" zoomScaleSheetLayoutView="100" workbookViewId="0">
      <selection activeCell="A53" sqref="A53:T53"/>
    </sheetView>
  </sheetViews>
  <sheetFormatPr defaultRowHeight="15" x14ac:dyDescent="0.25"/>
  <cols>
    <col min="1" max="1" width="38.28515625" customWidth="1"/>
    <col min="2" max="2" width="13.140625" customWidth="1"/>
    <col min="3" max="3" width="14" customWidth="1"/>
    <col min="4" max="4" width="15" customWidth="1"/>
    <col min="5" max="5" width="14.42578125" customWidth="1"/>
    <col min="6" max="7" width="13.85546875" customWidth="1"/>
    <col min="8" max="8" width="14.140625" customWidth="1"/>
    <col min="9" max="9" width="14.85546875" customWidth="1"/>
    <col min="10" max="10" width="12.7109375" customWidth="1"/>
    <col min="11" max="11" width="11" customWidth="1"/>
    <col min="12" max="12" width="14.42578125" customWidth="1"/>
    <col min="13" max="13" width="14.28515625" customWidth="1"/>
    <col min="14" max="14" width="14.42578125" customWidth="1"/>
    <col min="15" max="15" width="14.85546875" customWidth="1"/>
    <col min="16" max="16" width="12" customWidth="1"/>
  </cols>
  <sheetData>
    <row r="1" spans="1:20" s="18" customFormat="1" ht="15.75" x14ac:dyDescent="0.25">
      <c r="A1" s="21"/>
      <c r="C1" s="19" t="s">
        <v>8</v>
      </c>
    </row>
    <row r="2" spans="1:20" x14ac:dyDescent="0.25">
      <c r="A2" s="22" t="str">
        <f>TEXT(EndData2,"[$-FC19]ДД.ММ.ГГГ")</f>
        <v>00.01.1900</v>
      </c>
      <c r="C2" s="14"/>
      <c r="P2" s="16" t="s">
        <v>7</v>
      </c>
    </row>
    <row r="3" spans="1:20" s="17" customFormat="1" ht="51" x14ac:dyDescent="0.25">
      <c r="A3" s="20" t="s">
        <v>18</v>
      </c>
      <c r="B3" s="36" t="s">
        <v>19</v>
      </c>
      <c r="C3" s="37" t="s">
        <v>20</v>
      </c>
      <c r="D3" s="37" t="s">
        <v>21</v>
      </c>
      <c r="E3" s="37" t="s">
        <v>22</v>
      </c>
      <c r="F3" s="37" t="s">
        <v>23</v>
      </c>
      <c r="G3" s="37" t="s">
        <v>24</v>
      </c>
      <c r="H3" s="37" t="s">
        <v>25</v>
      </c>
      <c r="I3" s="37" t="s">
        <v>26</v>
      </c>
      <c r="J3" s="37" t="s">
        <v>27</v>
      </c>
      <c r="K3" s="37" t="s">
        <v>28</v>
      </c>
      <c r="L3" s="37" t="s">
        <v>29</v>
      </c>
      <c r="M3" s="37" t="s">
        <v>30</v>
      </c>
      <c r="N3" s="37" t="s">
        <v>31</v>
      </c>
      <c r="O3" s="37" t="s">
        <v>32</v>
      </c>
      <c r="P3" s="15" t="s">
        <v>6</v>
      </c>
    </row>
    <row r="4" spans="1:20" ht="45" x14ac:dyDescent="0.25">
      <c r="A4" s="35" t="s">
        <v>35</v>
      </c>
      <c r="B4" s="40"/>
      <c r="C4" s="40">
        <v>653.58000000000004</v>
      </c>
      <c r="D4" s="40">
        <v>24180</v>
      </c>
      <c r="E4" s="40"/>
      <c r="F4" s="40">
        <v>169.7</v>
      </c>
      <c r="G4" s="40">
        <v>10609.3334</v>
      </c>
      <c r="H4" s="40">
        <v>9165.4500000000007</v>
      </c>
      <c r="I4" s="40">
        <v>4866</v>
      </c>
      <c r="J4" s="40">
        <v>11998.58</v>
      </c>
      <c r="K4" s="40">
        <v>5548</v>
      </c>
      <c r="L4" s="40">
        <v>24660.832999999999</v>
      </c>
      <c r="M4" s="40">
        <v>874.25</v>
      </c>
      <c r="N4" s="40">
        <v>8950</v>
      </c>
      <c r="O4" s="40"/>
      <c r="P4" s="41">
        <v>101675.7264</v>
      </c>
      <c r="Q4" s="34"/>
      <c r="R4" s="34"/>
      <c r="S4" s="34"/>
      <c r="T4" s="34"/>
    </row>
    <row r="5" spans="1:20" ht="45" x14ac:dyDescent="0.25">
      <c r="A5" s="35" t="s">
        <v>36</v>
      </c>
      <c r="B5" s="40">
        <v>78154.195529999997</v>
      </c>
      <c r="C5" s="40">
        <v>-736.48545000000001</v>
      </c>
      <c r="D5" s="40">
        <v>8349.6166099999991</v>
      </c>
      <c r="E5" s="40">
        <v>15551.429840000001</v>
      </c>
      <c r="F5" s="40">
        <v>32300.02</v>
      </c>
      <c r="G5" s="40">
        <v>40822.178350000002</v>
      </c>
      <c r="H5" s="40">
        <v>1392.12</v>
      </c>
      <c r="I5" s="40">
        <v>16951.895639999999</v>
      </c>
      <c r="J5" s="40">
        <v>3076.7</v>
      </c>
      <c r="K5" s="40">
        <v>42470.03</v>
      </c>
      <c r="L5" s="40">
        <v>4272.84</v>
      </c>
      <c r="M5" s="40">
        <v>1717.134</v>
      </c>
      <c r="N5" s="40">
        <v>4258</v>
      </c>
      <c r="O5" s="40">
        <v>3184.08</v>
      </c>
      <c r="P5" s="41">
        <v>251763.75451999999</v>
      </c>
      <c r="Q5" s="34"/>
      <c r="R5" s="34"/>
      <c r="S5" s="34"/>
      <c r="T5" s="34"/>
    </row>
    <row r="6" spans="1:20" ht="60" x14ac:dyDescent="0.25">
      <c r="A6" s="35" t="s">
        <v>37</v>
      </c>
      <c r="B6" s="40">
        <v>53466.918790000003</v>
      </c>
      <c r="C6" s="40">
        <v>43469.431329999999</v>
      </c>
      <c r="D6" s="40">
        <v>22300</v>
      </c>
      <c r="E6" s="40"/>
      <c r="F6" s="40">
        <v>3933.5830000000001</v>
      </c>
      <c r="G6" s="40">
        <v>19104.666659999999</v>
      </c>
      <c r="H6" s="40">
        <v>7283.6</v>
      </c>
      <c r="I6" s="40">
        <v>3700</v>
      </c>
      <c r="J6" s="40">
        <v>23903.128000000001</v>
      </c>
      <c r="K6" s="40">
        <v>4896</v>
      </c>
      <c r="L6" s="40">
        <v>15125.165999999999</v>
      </c>
      <c r="M6" s="40">
        <v>12435.166670000001</v>
      </c>
      <c r="N6" s="40">
        <v>5037</v>
      </c>
      <c r="O6" s="40"/>
      <c r="P6" s="41">
        <v>214654.66045</v>
      </c>
      <c r="Q6" s="34"/>
      <c r="R6" s="34"/>
      <c r="S6" s="34"/>
      <c r="T6" s="34"/>
    </row>
    <row r="7" spans="1:20" ht="135" x14ac:dyDescent="0.25">
      <c r="A7" s="35" t="s">
        <v>38</v>
      </c>
      <c r="B7" s="40">
        <v>148891.10358</v>
      </c>
      <c r="C7" s="40">
        <v>14211.498680000001</v>
      </c>
      <c r="D7" s="40">
        <v>728.94870000000003</v>
      </c>
      <c r="E7" s="40"/>
      <c r="F7" s="40"/>
      <c r="G7" s="40">
        <v>11643.51333</v>
      </c>
      <c r="H7" s="40">
        <v>849.73</v>
      </c>
      <c r="I7" s="40">
        <v>333.50250999999997</v>
      </c>
      <c r="J7" s="40">
        <v>14134.290360000001</v>
      </c>
      <c r="K7" s="40">
        <v>17658.769779999999</v>
      </c>
      <c r="L7" s="40">
        <v>5440.6541699999998</v>
      </c>
      <c r="M7" s="40">
        <v>-215.66490999999999</v>
      </c>
      <c r="N7" s="40">
        <v>-40.029539999999997</v>
      </c>
      <c r="O7" s="40">
        <v>-168.19109</v>
      </c>
      <c r="P7" s="41">
        <v>213468.12557</v>
      </c>
      <c r="Q7" s="34"/>
      <c r="R7" s="34"/>
      <c r="S7" s="34"/>
      <c r="T7" s="34"/>
    </row>
    <row r="8" spans="1:20" ht="105" x14ac:dyDescent="0.25">
      <c r="A8" s="35" t="s">
        <v>39</v>
      </c>
      <c r="B8" s="40">
        <v>182.3</v>
      </c>
      <c r="C8" s="40">
        <v>146.94999999999999</v>
      </c>
      <c r="D8" s="40"/>
      <c r="E8" s="40"/>
      <c r="F8" s="40"/>
      <c r="G8" s="40">
        <v>35.591670000000001</v>
      </c>
      <c r="H8" s="40">
        <v>9.3000000000000007</v>
      </c>
      <c r="I8" s="40"/>
      <c r="J8" s="40"/>
      <c r="K8" s="40">
        <v>20.241</v>
      </c>
      <c r="L8" s="40"/>
      <c r="M8" s="40"/>
      <c r="N8" s="40"/>
      <c r="O8" s="40"/>
      <c r="P8" s="41">
        <v>394.38267000000002</v>
      </c>
      <c r="Q8" s="34"/>
      <c r="R8" s="34"/>
      <c r="S8" s="34"/>
      <c r="T8" s="34"/>
    </row>
    <row r="9" spans="1:20" ht="90" x14ac:dyDescent="0.25">
      <c r="A9" s="35" t="s">
        <v>40</v>
      </c>
      <c r="B9" s="40"/>
      <c r="C9" s="40">
        <v>4505.83</v>
      </c>
      <c r="D9" s="40">
        <v>652.75</v>
      </c>
      <c r="E9" s="40">
        <v>565</v>
      </c>
      <c r="F9" s="40">
        <v>177</v>
      </c>
      <c r="G9" s="40">
        <v>655.41669999999999</v>
      </c>
      <c r="H9" s="40">
        <v>101.45</v>
      </c>
      <c r="I9" s="40"/>
      <c r="J9" s="40"/>
      <c r="K9" s="40"/>
      <c r="L9" s="40">
        <v>267.58332999999999</v>
      </c>
      <c r="M9" s="40">
        <v>254.46666999999999</v>
      </c>
      <c r="N9" s="40"/>
      <c r="O9" s="40"/>
      <c r="P9" s="41">
        <v>7179.4966999999997</v>
      </c>
      <c r="Q9" s="34"/>
      <c r="R9" s="34"/>
      <c r="S9" s="34"/>
      <c r="T9" s="34"/>
    </row>
    <row r="10" spans="1:20" ht="90" x14ac:dyDescent="0.25">
      <c r="A10" s="35" t="s">
        <v>41</v>
      </c>
      <c r="B10" s="40">
        <v>1728</v>
      </c>
      <c r="C10" s="40">
        <v>1264.7520999999999</v>
      </c>
      <c r="D10" s="40">
        <v>169</v>
      </c>
      <c r="E10" s="40">
        <v>386</v>
      </c>
      <c r="F10" s="40">
        <v>87.308000000000007</v>
      </c>
      <c r="G10" s="40">
        <v>97.158299999999997</v>
      </c>
      <c r="H10" s="40">
        <v>135</v>
      </c>
      <c r="I10" s="40">
        <v>310</v>
      </c>
      <c r="J10" s="40">
        <v>78.75</v>
      </c>
      <c r="K10" s="40">
        <v>104</v>
      </c>
      <c r="L10" s="40"/>
      <c r="M10" s="40">
        <v>154.76599999999999</v>
      </c>
      <c r="N10" s="40">
        <v>480.90616999999997</v>
      </c>
      <c r="O10" s="40">
        <v>314.3</v>
      </c>
      <c r="P10" s="41">
        <v>5309.9405699999998</v>
      </c>
      <c r="Q10" s="34"/>
      <c r="R10" s="34"/>
      <c r="S10" s="34"/>
      <c r="T10" s="34"/>
    </row>
    <row r="11" spans="1:20" ht="105" x14ac:dyDescent="0.25">
      <c r="A11" s="35" t="s">
        <v>42</v>
      </c>
      <c r="B11" s="40">
        <v>6302.5</v>
      </c>
      <c r="C11" s="40">
        <v>1660.4152300000001</v>
      </c>
      <c r="D11" s="40">
        <v>782</v>
      </c>
      <c r="E11" s="40">
        <v>215</v>
      </c>
      <c r="F11" s="40">
        <v>336.03500000000003</v>
      </c>
      <c r="G11" s="40">
        <v>880.16</v>
      </c>
      <c r="H11" s="40">
        <v>158.0232</v>
      </c>
      <c r="I11" s="40">
        <v>97</v>
      </c>
      <c r="J11" s="40"/>
      <c r="K11" s="40">
        <v>300</v>
      </c>
      <c r="L11" s="40"/>
      <c r="M11" s="40">
        <v>150</v>
      </c>
      <c r="N11" s="40">
        <v>641.5</v>
      </c>
      <c r="O11" s="40">
        <v>371.93617999999998</v>
      </c>
      <c r="P11" s="41">
        <v>11894.56961</v>
      </c>
      <c r="Q11" s="34"/>
      <c r="R11" s="34"/>
      <c r="S11" s="34"/>
      <c r="T11" s="34"/>
    </row>
    <row r="12" spans="1:20" ht="135" x14ac:dyDescent="0.25">
      <c r="A12" s="35" t="s">
        <v>43</v>
      </c>
      <c r="B12" s="40">
        <v>23369.08798</v>
      </c>
      <c r="C12" s="40">
        <v>1500</v>
      </c>
      <c r="D12" s="40"/>
      <c r="E12" s="40"/>
      <c r="F12" s="40"/>
      <c r="G12" s="40"/>
      <c r="H12" s="40"/>
      <c r="I12" s="40"/>
      <c r="J12" s="40">
        <v>161.46</v>
      </c>
      <c r="K12" s="40"/>
      <c r="L12" s="40"/>
      <c r="M12" s="40"/>
      <c r="N12" s="40"/>
      <c r="O12" s="40"/>
      <c r="P12" s="41">
        <v>25030.547979999999</v>
      </c>
      <c r="Q12" s="34"/>
      <c r="R12" s="34"/>
      <c r="S12" s="34"/>
      <c r="T12" s="34"/>
    </row>
    <row r="13" spans="1:20" ht="120" x14ac:dyDescent="0.25">
      <c r="A13" s="35" t="s">
        <v>44</v>
      </c>
      <c r="B13" s="40"/>
      <c r="C13" s="40">
        <v>1825.39076</v>
      </c>
      <c r="D13" s="40"/>
      <c r="E13" s="40"/>
      <c r="F13" s="40"/>
      <c r="G13" s="40"/>
      <c r="H13" s="40"/>
      <c r="I13" s="40"/>
      <c r="J13" s="40"/>
      <c r="K13" s="40"/>
      <c r="L13" s="40"/>
      <c r="M13" s="40"/>
      <c r="N13" s="40"/>
      <c r="O13" s="40"/>
      <c r="P13" s="41">
        <v>1825.39076</v>
      </c>
      <c r="Q13" s="34"/>
      <c r="R13" s="34"/>
      <c r="S13" s="34"/>
      <c r="T13" s="34"/>
    </row>
    <row r="14" spans="1:20" ht="120" x14ac:dyDescent="0.25">
      <c r="A14" s="35" t="s">
        <v>45</v>
      </c>
      <c r="B14" s="40">
        <v>177</v>
      </c>
      <c r="C14" s="40"/>
      <c r="D14" s="40"/>
      <c r="E14" s="40"/>
      <c r="F14" s="40"/>
      <c r="G14" s="40">
        <v>80</v>
      </c>
      <c r="H14" s="40"/>
      <c r="I14" s="40"/>
      <c r="J14" s="40">
        <v>55.148000000000003</v>
      </c>
      <c r="K14" s="40"/>
      <c r="L14" s="40"/>
      <c r="M14" s="40"/>
      <c r="N14" s="40"/>
      <c r="O14" s="40"/>
      <c r="P14" s="41">
        <v>312.14800000000002</v>
      </c>
      <c r="Q14" s="34"/>
      <c r="R14" s="34"/>
      <c r="S14" s="34"/>
      <c r="T14" s="34"/>
    </row>
    <row r="15" spans="1:20" ht="405" x14ac:dyDescent="0.25">
      <c r="A15" s="35" t="s">
        <v>46</v>
      </c>
      <c r="B15" s="40">
        <v>24500</v>
      </c>
      <c r="C15" s="40">
        <v>14273.84827</v>
      </c>
      <c r="D15" s="40">
        <v>9706</v>
      </c>
      <c r="E15" s="40">
        <v>2000</v>
      </c>
      <c r="F15" s="40"/>
      <c r="G15" s="40">
        <v>4095.25</v>
      </c>
      <c r="H15" s="40">
        <v>1506</v>
      </c>
      <c r="I15" s="40">
        <v>191</v>
      </c>
      <c r="J15" s="40">
        <v>3519</v>
      </c>
      <c r="K15" s="40">
        <v>900</v>
      </c>
      <c r="L15" s="40">
        <v>1567.0830000000001</v>
      </c>
      <c r="M15" s="40">
        <v>1800</v>
      </c>
      <c r="N15" s="40">
        <v>1600</v>
      </c>
      <c r="O15" s="40">
        <v>2000</v>
      </c>
      <c r="P15" s="41">
        <v>67658.181270000001</v>
      </c>
      <c r="Q15" s="34"/>
      <c r="R15" s="34"/>
      <c r="S15" s="34"/>
      <c r="T15" s="34"/>
    </row>
    <row r="16" spans="1:20" ht="195" x14ac:dyDescent="0.25">
      <c r="A16" s="35" t="s">
        <v>47</v>
      </c>
      <c r="B16" s="40">
        <v>194834.09669999999</v>
      </c>
      <c r="C16" s="40">
        <v>109579</v>
      </c>
      <c r="D16" s="40">
        <v>37775.332849999999</v>
      </c>
      <c r="E16" s="40">
        <v>17350</v>
      </c>
      <c r="F16" s="40">
        <v>8380</v>
      </c>
      <c r="G16" s="40">
        <v>11541.165000000001</v>
      </c>
      <c r="H16" s="40">
        <v>3500</v>
      </c>
      <c r="I16" s="40">
        <v>4166.9111199999998</v>
      </c>
      <c r="J16" s="40">
        <v>25458.531999999999</v>
      </c>
      <c r="K16" s="40">
        <v>8674.7822300000007</v>
      </c>
      <c r="L16" s="40">
        <v>20055.591</v>
      </c>
      <c r="M16" s="40">
        <v>18805.224999999999</v>
      </c>
      <c r="N16" s="40">
        <v>10545.721750000001</v>
      </c>
      <c r="O16" s="40">
        <v>16289.919</v>
      </c>
      <c r="P16" s="41">
        <v>486956.27665000001</v>
      </c>
      <c r="Q16" s="34"/>
      <c r="R16" s="34"/>
      <c r="S16" s="34"/>
      <c r="T16" s="34"/>
    </row>
    <row r="17" spans="1:20" ht="120" x14ac:dyDescent="0.25">
      <c r="A17" s="35" t="s">
        <v>48</v>
      </c>
      <c r="B17" s="40">
        <v>23875.242300000002</v>
      </c>
      <c r="C17" s="40">
        <v>6603.96</v>
      </c>
      <c r="D17" s="40">
        <v>3173.75</v>
      </c>
      <c r="E17" s="40">
        <v>1000</v>
      </c>
      <c r="F17" s="40"/>
      <c r="G17" s="40">
        <v>313.66000000000003</v>
      </c>
      <c r="H17" s="40">
        <v>1675.74</v>
      </c>
      <c r="I17" s="40">
        <v>275</v>
      </c>
      <c r="J17" s="40">
        <v>2929</v>
      </c>
      <c r="K17" s="40">
        <v>1307.4000000000001</v>
      </c>
      <c r="L17" s="40">
        <v>3600</v>
      </c>
      <c r="M17" s="40">
        <v>-617.56259</v>
      </c>
      <c r="N17" s="40">
        <v>-2687.9757100000002</v>
      </c>
      <c r="O17" s="40"/>
      <c r="P17" s="41">
        <v>41448.214</v>
      </c>
      <c r="Q17" s="34"/>
      <c r="R17" s="34"/>
      <c r="S17" s="34"/>
      <c r="T17" s="34"/>
    </row>
    <row r="18" spans="1:20" ht="165" x14ac:dyDescent="0.25">
      <c r="A18" s="35" t="s">
        <v>49</v>
      </c>
      <c r="B18" s="40">
        <v>16.573540000000001</v>
      </c>
      <c r="C18" s="40">
        <v>7.4474400000000003</v>
      </c>
      <c r="D18" s="40"/>
      <c r="E18" s="40"/>
      <c r="F18" s="40"/>
      <c r="G18" s="40"/>
      <c r="H18" s="40"/>
      <c r="I18" s="40"/>
      <c r="J18" s="40">
        <v>3.7250000000000001</v>
      </c>
      <c r="K18" s="40"/>
      <c r="L18" s="40"/>
      <c r="M18" s="40">
        <v>4.008</v>
      </c>
      <c r="N18" s="40"/>
      <c r="O18" s="40"/>
      <c r="P18" s="41">
        <v>31.753979999999999</v>
      </c>
      <c r="Q18" s="34"/>
      <c r="R18" s="34"/>
      <c r="S18" s="34"/>
      <c r="T18" s="34"/>
    </row>
    <row r="19" spans="1:20" ht="150" x14ac:dyDescent="0.25">
      <c r="A19" s="35" t="s">
        <v>50</v>
      </c>
      <c r="B19" s="40">
        <v>8000</v>
      </c>
      <c r="C19" s="40">
        <v>2150</v>
      </c>
      <c r="D19" s="40">
        <v>300</v>
      </c>
      <c r="E19" s="40"/>
      <c r="F19" s="40">
        <v>158.5</v>
      </c>
      <c r="G19" s="40">
        <v>-510.39265</v>
      </c>
      <c r="H19" s="40">
        <v>6.1</v>
      </c>
      <c r="I19" s="40">
        <v>-19</v>
      </c>
      <c r="J19" s="40">
        <v>1371.5</v>
      </c>
      <c r="K19" s="40">
        <v>100</v>
      </c>
      <c r="L19" s="40"/>
      <c r="M19" s="40">
        <v>-558.59969000000001</v>
      </c>
      <c r="N19" s="40">
        <v>11.82959</v>
      </c>
      <c r="O19" s="40">
        <v>-532.64697999999999</v>
      </c>
      <c r="P19" s="41">
        <v>10477.29027</v>
      </c>
      <c r="Q19" s="34"/>
      <c r="R19" s="34"/>
      <c r="S19" s="34"/>
      <c r="T19" s="34"/>
    </row>
    <row r="20" spans="1:20" ht="150" x14ac:dyDescent="0.25">
      <c r="A20" s="35" t="s">
        <v>51</v>
      </c>
      <c r="B20" s="40">
        <v>230567.80505</v>
      </c>
      <c r="C20" s="40">
        <v>61977</v>
      </c>
      <c r="D20" s="40">
        <v>9064.3889999999992</v>
      </c>
      <c r="E20" s="40">
        <v>7000</v>
      </c>
      <c r="F20" s="40">
        <v>2276.25</v>
      </c>
      <c r="G20" s="40">
        <v>5027.4970000000003</v>
      </c>
      <c r="H20" s="40">
        <v>3900</v>
      </c>
      <c r="I20" s="40">
        <v>-1300</v>
      </c>
      <c r="J20" s="40">
        <v>29471.5</v>
      </c>
      <c r="K20" s="40">
        <v>3500</v>
      </c>
      <c r="L20" s="40">
        <v>6183.7420000000002</v>
      </c>
      <c r="M20" s="40">
        <v>2515.35898</v>
      </c>
      <c r="N20" s="40">
        <v>378.61135999999999</v>
      </c>
      <c r="O20" s="40">
        <v>3206.9380000000001</v>
      </c>
      <c r="P20" s="41">
        <v>363769.09139000002</v>
      </c>
      <c r="Q20" s="34"/>
      <c r="R20" s="34"/>
      <c r="S20" s="34"/>
      <c r="T20" s="34"/>
    </row>
    <row r="21" spans="1:20" ht="90" x14ac:dyDescent="0.25">
      <c r="A21" s="35" t="s">
        <v>52</v>
      </c>
      <c r="B21" s="40">
        <v>7645.5562</v>
      </c>
      <c r="C21" s="40">
        <v>1765.5</v>
      </c>
      <c r="D21" s="40">
        <v>1633.559</v>
      </c>
      <c r="E21" s="40">
        <v>315</v>
      </c>
      <c r="F21" s="40">
        <v>322</v>
      </c>
      <c r="G21" s="40">
        <v>900</v>
      </c>
      <c r="H21" s="40">
        <v>34.543550000000003</v>
      </c>
      <c r="I21" s="40">
        <v>25</v>
      </c>
      <c r="J21" s="40"/>
      <c r="K21" s="40">
        <v>176</v>
      </c>
      <c r="L21" s="40"/>
      <c r="M21" s="40">
        <v>100</v>
      </c>
      <c r="N21" s="40">
        <v>619.42607999999996</v>
      </c>
      <c r="O21" s="40"/>
      <c r="P21" s="41">
        <v>13536.58483</v>
      </c>
      <c r="Q21" s="34"/>
      <c r="R21" s="34"/>
      <c r="S21" s="34"/>
      <c r="T21" s="34"/>
    </row>
    <row r="22" spans="1:20" ht="120" x14ac:dyDescent="0.25">
      <c r="A22" s="35" t="s">
        <v>53</v>
      </c>
      <c r="B22" s="40">
        <v>2534.01442</v>
      </c>
      <c r="C22" s="40">
        <v>1300</v>
      </c>
      <c r="D22" s="40">
        <v>185.63488000000001</v>
      </c>
      <c r="E22" s="40"/>
      <c r="F22" s="40">
        <v>50</v>
      </c>
      <c r="G22" s="40">
        <v>6.1163100000000004</v>
      </c>
      <c r="H22" s="40">
        <v>66.098209999999995</v>
      </c>
      <c r="I22" s="40">
        <v>23</v>
      </c>
      <c r="J22" s="40">
        <v>394.23</v>
      </c>
      <c r="K22" s="40">
        <v>62.172150000000002</v>
      </c>
      <c r="L22" s="40">
        <v>152.91800000000001</v>
      </c>
      <c r="M22" s="40">
        <v>-203.61774</v>
      </c>
      <c r="N22" s="40">
        <v>67.700360000000003</v>
      </c>
      <c r="O22" s="40">
        <v>92.02928</v>
      </c>
      <c r="P22" s="41">
        <v>4730.2958699999999</v>
      </c>
      <c r="Q22" s="34"/>
      <c r="R22" s="34"/>
      <c r="S22" s="34"/>
      <c r="T22" s="34"/>
    </row>
    <row r="23" spans="1:20" ht="90" x14ac:dyDescent="0.25">
      <c r="A23" s="35" t="s">
        <v>54</v>
      </c>
      <c r="B23" s="40">
        <v>1380</v>
      </c>
      <c r="C23" s="40">
        <v>1007.8703400000001</v>
      </c>
      <c r="D23" s="40">
        <v>400</v>
      </c>
      <c r="E23" s="40">
        <v>775</v>
      </c>
      <c r="F23" s="40">
        <v>194.4735</v>
      </c>
      <c r="G23" s="40">
        <v>1000</v>
      </c>
      <c r="H23" s="40">
        <v>110.0592</v>
      </c>
      <c r="I23" s="40">
        <v>45</v>
      </c>
      <c r="J23" s="40"/>
      <c r="K23" s="40">
        <v>250</v>
      </c>
      <c r="L23" s="40">
        <v>200.33</v>
      </c>
      <c r="M23" s="40">
        <v>179.46700000000001</v>
      </c>
      <c r="N23" s="40">
        <v>212</v>
      </c>
      <c r="O23" s="40">
        <v>5</v>
      </c>
      <c r="P23" s="41">
        <v>5759.2000399999997</v>
      </c>
      <c r="Q23" s="34"/>
      <c r="R23" s="34"/>
      <c r="S23" s="34"/>
      <c r="T23" s="34"/>
    </row>
    <row r="24" spans="1:20" ht="75" x14ac:dyDescent="0.25">
      <c r="A24" s="35" t="s">
        <v>55</v>
      </c>
      <c r="B24" s="40">
        <v>1059.62077</v>
      </c>
      <c r="C24" s="40">
        <v>1315.53485</v>
      </c>
      <c r="D24" s="40">
        <v>1482.7668000000001</v>
      </c>
      <c r="E24" s="40">
        <v>818.88541999999995</v>
      </c>
      <c r="F24" s="40"/>
      <c r="G24" s="40">
        <v>422.46798999999999</v>
      </c>
      <c r="H24" s="40"/>
      <c r="I24" s="40"/>
      <c r="J24" s="40">
        <v>220.8</v>
      </c>
      <c r="K24" s="40"/>
      <c r="L24" s="40"/>
      <c r="M24" s="40"/>
      <c r="N24" s="40">
        <v>133.55137999999999</v>
      </c>
      <c r="O24" s="40"/>
      <c r="P24" s="41">
        <v>5453.6272099999996</v>
      </c>
      <c r="Q24" s="34"/>
      <c r="R24" s="34"/>
      <c r="S24" s="34"/>
      <c r="T24" s="34"/>
    </row>
    <row r="25" spans="1:20" ht="120" x14ac:dyDescent="0.25">
      <c r="A25" s="35" t="s">
        <v>56</v>
      </c>
      <c r="B25" s="40">
        <v>11331.9681</v>
      </c>
      <c r="C25" s="40">
        <v>26889.613789999999</v>
      </c>
      <c r="D25" s="40"/>
      <c r="E25" s="40"/>
      <c r="F25" s="40"/>
      <c r="G25" s="40"/>
      <c r="H25" s="40"/>
      <c r="I25" s="40"/>
      <c r="J25" s="40"/>
      <c r="K25" s="40"/>
      <c r="L25" s="40"/>
      <c r="M25" s="40"/>
      <c r="N25" s="40"/>
      <c r="O25" s="40"/>
      <c r="P25" s="41">
        <v>38221.581890000001</v>
      </c>
      <c r="Q25" s="34"/>
      <c r="R25" s="34"/>
      <c r="S25" s="34"/>
      <c r="T25" s="34"/>
    </row>
    <row r="26" spans="1:20" ht="150" x14ac:dyDescent="0.25">
      <c r="A26" s="35" t="s">
        <v>57</v>
      </c>
      <c r="B26" s="40">
        <v>1074.3280999999999</v>
      </c>
      <c r="C26" s="40">
        <v>665.58299999999997</v>
      </c>
      <c r="D26" s="40"/>
      <c r="E26" s="40"/>
      <c r="F26" s="40"/>
      <c r="G26" s="40"/>
      <c r="H26" s="40"/>
      <c r="I26" s="40"/>
      <c r="J26" s="40">
        <v>58.65</v>
      </c>
      <c r="K26" s="40"/>
      <c r="L26" s="40"/>
      <c r="M26" s="40"/>
      <c r="N26" s="40"/>
      <c r="O26" s="40"/>
      <c r="P26" s="41">
        <v>1798.5610999999999</v>
      </c>
      <c r="Q26" s="34"/>
      <c r="R26" s="34"/>
      <c r="S26" s="34"/>
      <c r="T26" s="34"/>
    </row>
    <row r="27" spans="1:20" ht="120" x14ac:dyDescent="0.25">
      <c r="A27" s="35" t="s">
        <v>58</v>
      </c>
      <c r="B27" s="40">
        <v>651.35599999999999</v>
      </c>
      <c r="C27" s="40"/>
      <c r="D27" s="40">
        <v>250</v>
      </c>
      <c r="E27" s="40">
        <v>50</v>
      </c>
      <c r="F27" s="40">
        <v>-215.5</v>
      </c>
      <c r="G27" s="40"/>
      <c r="H27" s="40">
        <v>261.7</v>
      </c>
      <c r="I27" s="40">
        <v>5</v>
      </c>
      <c r="J27" s="40">
        <v>107.375</v>
      </c>
      <c r="K27" s="40"/>
      <c r="L27" s="40"/>
      <c r="M27" s="40">
        <v>100</v>
      </c>
      <c r="N27" s="40"/>
      <c r="O27" s="40">
        <v>390</v>
      </c>
      <c r="P27" s="41">
        <v>1599.931</v>
      </c>
      <c r="Q27" s="34"/>
      <c r="R27" s="34"/>
      <c r="S27" s="34"/>
      <c r="T27" s="34"/>
    </row>
    <row r="28" spans="1:20" ht="135" x14ac:dyDescent="0.25">
      <c r="A28" s="35" t="s">
        <v>59</v>
      </c>
      <c r="B28" s="40">
        <v>-215.58237</v>
      </c>
      <c r="C28" s="40"/>
      <c r="D28" s="40"/>
      <c r="E28" s="40"/>
      <c r="F28" s="40"/>
      <c r="G28" s="40"/>
      <c r="H28" s="40"/>
      <c r="I28" s="40"/>
      <c r="J28" s="40"/>
      <c r="K28" s="40"/>
      <c r="L28" s="40"/>
      <c r="M28" s="40"/>
      <c r="N28" s="40"/>
      <c r="O28" s="40"/>
      <c r="P28" s="41">
        <v>-215.58237</v>
      </c>
      <c r="Q28" s="34"/>
      <c r="R28" s="34"/>
      <c r="S28" s="34"/>
      <c r="T28" s="34"/>
    </row>
    <row r="29" spans="1:20" ht="60" x14ac:dyDescent="0.25">
      <c r="A29" s="35" t="s">
        <v>60</v>
      </c>
      <c r="B29" s="40"/>
      <c r="C29" s="40"/>
      <c r="D29" s="40"/>
      <c r="E29" s="40"/>
      <c r="F29" s="40"/>
      <c r="G29" s="40"/>
      <c r="H29" s="40"/>
      <c r="I29" s="40"/>
      <c r="J29" s="40">
        <v>36810</v>
      </c>
      <c r="K29" s="40"/>
      <c r="L29" s="40"/>
      <c r="M29" s="40"/>
      <c r="N29" s="40"/>
      <c r="O29" s="40"/>
      <c r="P29" s="41">
        <v>36810</v>
      </c>
      <c r="Q29" s="34"/>
      <c r="R29" s="34"/>
      <c r="S29" s="34"/>
      <c r="T29" s="34"/>
    </row>
    <row r="30" spans="1:20" ht="105" x14ac:dyDescent="0.25">
      <c r="A30" s="35" t="s">
        <v>61</v>
      </c>
      <c r="B30" s="40">
        <v>1.0000000000000001E-5</v>
      </c>
      <c r="C30" s="40">
        <v>-1.0000000000000001E-5</v>
      </c>
      <c r="D30" s="40"/>
      <c r="E30" s="40"/>
      <c r="F30" s="40"/>
      <c r="G30" s="40"/>
      <c r="H30" s="40"/>
      <c r="I30" s="40"/>
      <c r="J30" s="40"/>
      <c r="K30" s="40"/>
      <c r="L30" s="40"/>
      <c r="M30" s="40"/>
      <c r="N30" s="40"/>
      <c r="O30" s="40"/>
      <c r="P30" s="41"/>
      <c r="Q30" s="34"/>
      <c r="R30" s="34"/>
      <c r="S30" s="34"/>
      <c r="T30" s="34"/>
    </row>
    <row r="31" spans="1:20" ht="60" x14ac:dyDescent="0.25">
      <c r="A31" s="35" t="s">
        <v>62</v>
      </c>
      <c r="B31" s="40"/>
      <c r="C31" s="40"/>
      <c r="D31" s="40"/>
      <c r="E31" s="40">
        <v>-30</v>
      </c>
      <c r="F31" s="40"/>
      <c r="G31" s="40"/>
      <c r="H31" s="40"/>
      <c r="I31" s="40"/>
      <c r="J31" s="40"/>
      <c r="K31" s="40">
        <v>8.6076099999999993</v>
      </c>
      <c r="L31" s="40">
        <v>453.88763</v>
      </c>
      <c r="M31" s="40"/>
      <c r="N31" s="40"/>
      <c r="O31" s="40"/>
      <c r="P31" s="41">
        <v>432.49524000000002</v>
      </c>
      <c r="Q31" s="34"/>
      <c r="R31" s="34"/>
      <c r="S31" s="34"/>
      <c r="T31" s="34"/>
    </row>
    <row r="32" spans="1:20" ht="90" x14ac:dyDescent="0.25">
      <c r="A32" s="35" t="s">
        <v>63</v>
      </c>
      <c r="B32" s="40">
        <v>1817.47759</v>
      </c>
      <c r="C32" s="40">
        <v>990.49803999999995</v>
      </c>
      <c r="D32" s="40">
        <v>53.460050000000003</v>
      </c>
      <c r="E32" s="40">
        <v>44.830669999999998</v>
      </c>
      <c r="F32" s="40"/>
      <c r="G32" s="40"/>
      <c r="H32" s="40"/>
      <c r="I32" s="40"/>
      <c r="J32" s="40">
        <v>282.40652999999998</v>
      </c>
      <c r="K32" s="40">
        <v>45.4251</v>
      </c>
      <c r="L32" s="40"/>
      <c r="M32" s="40"/>
      <c r="N32" s="40"/>
      <c r="O32" s="40"/>
      <c r="P32" s="41">
        <v>3234.09798</v>
      </c>
      <c r="Q32" s="34"/>
      <c r="R32" s="34"/>
      <c r="S32" s="34"/>
      <c r="T32" s="34"/>
    </row>
    <row r="33" spans="1:20" ht="180" x14ac:dyDescent="0.25">
      <c r="A33" s="35" t="s">
        <v>64</v>
      </c>
      <c r="B33" s="40">
        <v>6034.83727</v>
      </c>
      <c r="C33" s="40">
        <v>10896.285910000001</v>
      </c>
      <c r="D33" s="40">
        <v>982.07622000000003</v>
      </c>
      <c r="E33" s="40">
        <v>956.49765000000002</v>
      </c>
      <c r="F33" s="40">
        <v>377.30473000000001</v>
      </c>
      <c r="G33" s="40">
        <v>514.10400000000004</v>
      </c>
      <c r="H33" s="40">
        <v>427.24</v>
      </c>
      <c r="I33" s="40">
        <v>215</v>
      </c>
      <c r="J33" s="40">
        <v>1820.54502</v>
      </c>
      <c r="K33" s="40">
        <v>349.22104000000002</v>
      </c>
      <c r="L33" s="40">
        <v>2587.2355699999998</v>
      </c>
      <c r="M33" s="40">
        <v>547.29654000000005</v>
      </c>
      <c r="N33" s="40">
        <v>1708.4059999999999</v>
      </c>
      <c r="O33" s="40">
        <v>1407.69523</v>
      </c>
      <c r="P33" s="41">
        <v>28823.745180000002</v>
      </c>
      <c r="Q33" s="34"/>
      <c r="R33" s="34"/>
      <c r="S33" s="34"/>
      <c r="T33" s="34"/>
    </row>
    <row r="34" spans="1:20" ht="30" x14ac:dyDescent="0.25">
      <c r="A34" s="35" t="s">
        <v>65</v>
      </c>
      <c r="B34" s="40">
        <v>116409.5073</v>
      </c>
      <c r="C34" s="40"/>
      <c r="D34" s="40"/>
      <c r="E34" s="40"/>
      <c r="F34" s="40"/>
      <c r="G34" s="40"/>
      <c r="H34" s="40"/>
      <c r="I34" s="40"/>
      <c r="J34" s="40"/>
      <c r="K34" s="40"/>
      <c r="L34" s="40"/>
      <c r="M34" s="40"/>
      <c r="N34" s="40"/>
      <c r="O34" s="40"/>
      <c r="P34" s="41">
        <v>116409.5073</v>
      </c>
      <c r="Q34" s="34"/>
      <c r="R34" s="34"/>
      <c r="S34" s="34"/>
      <c r="T34" s="34"/>
    </row>
    <row r="35" spans="1:20" ht="105" x14ac:dyDescent="0.25">
      <c r="A35" s="35" t="s">
        <v>66</v>
      </c>
      <c r="B35" s="40">
        <v>43435.26485</v>
      </c>
      <c r="C35" s="40"/>
      <c r="D35" s="40"/>
      <c r="E35" s="40"/>
      <c r="F35" s="40"/>
      <c r="G35" s="40"/>
      <c r="H35" s="40"/>
      <c r="I35" s="40"/>
      <c r="J35" s="40"/>
      <c r="K35" s="40"/>
      <c r="L35" s="40"/>
      <c r="M35" s="40"/>
      <c r="N35" s="40"/>
      <c r="O35" s="40"/>
      <c r="P35" s="41">
        <v>43435.26485</v>
      </c>
      <c r="Q35" s="34"/>
      <c r="R35" s="34"/>
      <c r="S35" s="34"/>
      <c r="T35" s="34"/>
    </row>
    <row r="36" spans="1:20" ht="30" x14ac:dyDescent="0.25">
      <c r="A36" s="35" t="s">
        <v>67</v>
      </c>
      <c r="B36" s="40"/>
      <c r="C36" s="40"/>
      <c r="D36" s="40"/>
      <c r="E36" s="40"/>
      <c r="F36" s="40"/>
      <c r="G36" s="40"/>
      <c r="H36" s="40">
        <v>1032.0267699999999</v>
      </c>
      <c r="I36" s="40"/>
      <c r="J36" s="40"/>
      <c r="K36" s="40"/>
      <c r="L36" s="40"/>
      <c r="M36" s="40"/>
      <c r="N36" s="40"/>
      <c r="O36" s="40"/>
      <c r="P36" s="41">
        <v>1032.0267699999999</v>
      </c>
      <c r="Q36" s="34"/>
      <c r="R36" s="34"/>
      <c r="S36" s="34"/>
      <c r="T36" s="34"/>
    </row>
    <row r="37" spans="1:20" ht="30" x14ac:dyDescent="0.25">
      <c r="A37" s="35" t="s">
        <v>68</v>
      </c>
      <c r="B37" s="40">
        <v>2279.0327600000001</v>
      </c>
      <c r="C37" s="40"/>
      <c r="D37" s="40"/>
      <c r="E37" s="40">
        <v>2184.1990300000002</v>
      </c>
      <c r="F37" s="40"/>
      <c r="G37" s="40"/>
      <c r="H37" s="40"/>
      <c r="I37" s="40"/>
      <c r="J37" s="40"/>
      <c r="K37" s="40"/>
      <c r="L37" s="40"/>
      <c r="M37" s="40"/>
      <c r="N37" s="40"/>
      <c r="O37" s="40"/>
      <c r="P37" s="41">
        <v>4463.2317899999998</v>
      </c>
      <c r="Q37" s="34"/>
      <c r="R37" s="34"/>
      <c r="S37" s="34"/>
      <c r="T37" s="34"/>
    </row>
    <row r="38" spans="1:20" ht="30" x14ac:dyDescent="0.25">
      <c r="A38" s="35" t="s">
        <v>69</v>
      </c>
      <c r="B38" s="40"/>
      <c r="C38" s="40"/>
      <c r="D38" s="40"/>
      <c r="E38" s="40"/>
      <c r="F38" s="40"/>
      <c r="G38" s="40"/>
      <c r="H38" s="40"/>
      <c r="I38" s="40"/>
      <c r="J38" s="40">
        <v>5298.1725900000001</v>
      </c>
      <c r="K38" s="40"/>
      <c r="L38" s="40"/>
      <c r="M38" s="40"/>
      <c r="N38" s="40"/>
      <c r="O38" s="40"/>
      <c r="P38" s="41">
        <v>5298.1725900000001</v>
      </c>
      <c r="Q38" s="34"/>
      <c r="R38" s="34"/>
      <c r="S38" s="34"/>
      <c r="T38" s="34"/>
    </row>
    <row r="39" spans="1:20" ht="45" x14ac:dyDescent="0.25">
      <c r="A39" s="35" t="s">
        <v>70</v>
      </c>
      <c r="B39" s="40">
        <v>120</v>
      </c>
      <c r="C39" s="40"/>
      <c r="D39" s="40"/>
      <c r="E39" s="40"/>
      <c r="F39" s="40"/>
      <c r="G39" s="40"/>
      <c r="H39" s="40"/>
      <c r="I39" s="40"/>
      <c r="J39" s="40"/>
      <c r="K39" s="40"/>
      <c r="L39" s="40"/>
      <c r="M39" s="40"/>
      <c r="N39" s="40"/>
      <c r="O39" s="40"/>
      <c r="P39" s="41">
        <v>120</v>
      </c>
      <c r="Q39" s="34"/>
      <c r="R39" s="34"/>
      <c r="S39" s="34"/>
      <c r="T39" s="34"/>
    </row>
    <row r="40" spans="1:20" ht="30" x14ac:dyDescent="0.25">
      <c r="A40" s="35" t="s">
        <v>71</v>
      </c>
      <c r="B40" s="40"/>
      <c r="C40" s="40"/>
      <c r="D40" s="40"/>
      <c r="E40" s="40"/>
      <c r="F40" s="40"/>
      <c r="G40" s="40"/>
      <c r="H40" s="40"/>
      <c r="I40" s="40"/>
      <c r="J40" s="40"/>
      <c r="K40" s="40"/>
      <c r="L40" s="40"/>
      <c r="M40" s="40"/>
      <c r="N40" s="40">
        <v>45.330120000000001</v>
      </c>
      <c r="O40" s="40"/>
      <c r="P40" s="41">
        <v>45.330120000000001</v>
      </c>
      <c r="Q40" s="34"/>
      <c r="R40" s="34"/>
      <c r="S40" s="34"/>
      <c r="T40" s="34"/>
    </row>
    <row r="41" spans="1:20" ht="255" x14ac:dyDescent="0.25">
      <c r="A41" s="35" t="s">
        <v>72</v>
      </c>
      <c r="B41" s="40"/>
      <c r="C41" s="40">
        <v>417.35149000000001</v>
      </c>
      <c r="D41" s="40"/>
      <c r="E41" s="40"/>
      <c r="F41" s="40"/>
      <c r="G41" s="40"/>
      <c r="H41" s="40"/>
      <c r="I41" s="40"/>
      <c r="J41" s="40"/>
      <c r="K41" s="40"/>
      <c r="L41" s="40"/>
      <c r="M41" s="40"/>
      <c r="N41" s="40"/>
      <c r="O41" s="40"/>
      <c r="P41" s="41">
        <v>417.35149000000001</v>
      </c>
      <c r="Q41" s="34"/>
      <c r="R41" s="34"/>
      <c r="S41" s="34"/>
      <c r="T41" s="34"/>
    </row>
    <row r="42" spans="1:20" ht="60" x14ac:dyDescent="0.25">
      <c r="A42" s="35" t="s">
        <v>73</v>
      </c>
      <c r="B42" s="40"/>
      <c r="C42" s="40"/>
      <c r="D42" s="40">
        <v>113.60406999999999</v>
      </c>
      <c r="E42" s="40">
        <v>58.739609999999999</v>
      </c>
      <c r="F42" s="40">
        <v>15.2334</v>
      </c>
      <c r="G42" s="40">
        <v>92.024240000000006</v>
      </c>
      <c r="H42" s="40">
        <v>30.194649999999999</v>
      </c>
      <c r="I42" s="40"/>
      <c r="J42" s="40">
        <v>184.72304</v>
      </c>
      <c r="K42" s="40">
        <v>56.820500000000003</v>
      </c>
      <c r="L42" s="40">
        <v>116.38906</v>
      </c>
      <c r="M42" s="40">
        <v>61.021889999999999</v>
      </c>
      <c r="N42" s="40">
        <v>40.961730000000003</v>
      </c>
      <c r="O42" s="40">
        <v>41.791780000000003</v>
      </c>
      <c r="P42" s="41">
        <v>811.50396999999998</v>
      </c>
      <c r="Q42" s="34"/>
      <c r="R42" s="34"/>
      <c r="S42" s="34"/>
      <c r="T42" s="34"/>
    </row>
    <row r="43" spans="1:20" ht="150" x14ac:dyDescent="0.25">
      <c r="A43" s="35" t="s">
        <v>74</v>
      </c>
      <c r="B43" s="40">
        <v>39672.964050000002</v>
      </c>
      <c r="C43" s="40"/>
      <c r="D43" s="40"/>
      <c r="E43" s="40"/>
      <c r="F43" s="40"/>
      <c r="G43" s="40"/>
      <c r="H43" s="40"/>
      <c r="I43" s="40">
        <v>-80826.884760000001</v>
      </c>
      <c r="J43" s="40">
        <v>999</v>
      </c>
      <c r="K43" s="40"/>
      <c r="L43" s="40"/>
      <c r="M43" s="40"/>
      <c r="N43" s="40"/>
      <c r="O43" s="40"/>
      <c r="P43" s="41">
        <v>-40154.920709999999</v>
      </c>
      <c r="Q43" s="34"/>
      <c r="R43" s="34"/>
      <c r="S43" s="34"/>
      <c r="T43" s="34"/>
    </row>
    <row r="44" spans="1:20" ht="120" x14ac:dyDescent="0.25">
      <c r="A44" s="35" t="s">
        <v>75</v>
      </c>
      <c r="B44" s="40">
        <v>16558.745510000001</v>
      </c>
      <c r="C44" s="40"/>
      <c r="D44" s="40"/>
      <c r="E44" s="40"/>
      <c r="F44" s="40"/>
      <c r="G44" s="40"/>
      <c r="H44" s="40"/>
      <c r="I44" s="40"/>
      <c r="J44" s="40"/>
      <c r="K44" s="40"/>
      <c r="L44" s="40"/>
      <c r="M44" s="40"/>
      <c r="N44" s="40"/>
      <c r="O44" s="40"/>
      <c r="P44" s="41">
        <v>16558.745510000001</v>
      </c>
      <c r="Q44" s="34"/>
      <c r="R44" s="34"/>
      <c r="S44" s="34"/>
      <c r="T44" s="34"/>
    </row>
    <row r="45" spans="1:20" ht="75" x14ac:dyDescent="0.25">
      <c r="A45" s="35" t="s">
        <v>76</v>
      </c>
      <c r="B45" s="40"/>
      <c r="C45" s="40">
        <v>59.4</v>
      </c>
      <c r="D45" s="40"/>
      <c r="E45" s="40"/>
      <c r="F45" s="40"/>
      <c r="G45" s="40"/>
      <c r="H45" s="40"/>
      <c r="I45" s="40"/>
      <c r="J45" s="40">
        <v>2541.8249999999998</v>
      </c>
      <c r="K45" s="40"/>
      <c r="L45" s="40"/>
      <c r="M45" s="40"/>
      <c r="N45" s="40"/>
      <c r="O45" s="40">
        <v>681.68083999999999</v>
      </c>
      <c r="P45" s="41">
        <v>3282.9058399999999</v>
      </c>
      <c r="Q45" s="34"/>
      <c r="R45" s="34"/>
      <c r="S45" s="34"/>
      <c r="T45" s="34"/>
    </row>
    <row r="46" spans="1:20" ht="60" x14ac:dyDescent="0.25">
      <c r="A46" s="35" t="s">
        <v>77</v>
      </c>
      <c r="B46" s="40">
        <v>32461.119999999999</v>
      </c>
      <c r="C46" s="40"/>
      <c r="D46" s="40"/>
      <c r="E46" s="40"/>
      <c r="F46" s="40"/>
      <c r="G46" s="40"/>
      <c r="H46" s="40"/>
      <c r="I46" s="40"/>
      <c r="J46" s="40"/>
      <c r="K46" s="40"/>
      <c r="L46" s="40"/>
      <c r="M46" s="40"/>
      <c r="N46" s="40"/>
      <c r="O46" s="40"/>
      <c r="P46" s="41">
        <v>32461.119999999999</v>
      </c>
      <c r="Q46" s="34"/>
      <c r="R46" s="34"/>
      <c r="S46" s="34"/>
      <c r="T46" s="34"/>
    </row>
    <row r="47" spans="1:20" ht="75" x14ac:dyDescent="0.25">
      <c r="A47" s="35" t="s">
        <v>78</v>
      </c>
      <c r="B47" s="40">
        <v>4871.9058100000002</v>
      </c>
      <c r="C47" s="40">
        <v>4470.81412</v>
      </c>
      <c r="D47" s="40"/>
      <c r="E47" s="40">
        <v>357.51495999999997</v>
      </c>
      <c r="F47" s="40">
        <v>122.51942</v>
      </c>
      <c r="G47" s="40">
        <v>57.521000000000001</v>
      </c>
      <c r="H47" s="40">
        <v>52.8</v>
      </c>
      <c r="I47" s="40"/>
      <c r="J47" s="40">
        <v>1963.4937299999999</v>
      </c>
      <c r="K47" s="40">
        <v>235.42500000000001</v>
      </c>
      <c r="L47" s="40">
        <v>1254.0825</v>
      </c>
      <c r="M47" s="40">
        <v>916.98665000000005</v>
      </c>
      <c r="N47" s="40">
        <v>1083.9905100000001</v>
      </c>
      <c r="O47" s="40">
        <v>902.86</v>
      </c>
      <c r="P47" s="41">
        <v>16289.913699999999</v>
      </c>
      <c r="Q47" s="34"/>
      <c r="R47" s="34"/>
      <c r="S47" s="34"/>
      <c r="T47" s="34"/>
    </row>
    <row r="48" spans="1:20" ht="60" x14ac:dyDescent="0.25">
      <c r="A48" s="35" t="s">
        <v>79</v>
      </c>
      <c r="B48" s="40">
        <v>1510.2080000000001</v>
      </c>
      <c r="C48" s="40">
        <v>1567.7339999999999</v>
      </c>
      <c r="D48" s="40">
        <v>407.52600000000001</v>
      </c>
      <c r="E48" s="40">
        <v>522.57799999999997</v>
      </c>
      <c r="F48" s="40">
        <v>86.289000000000001</v>
      </c>
      <c r="G48" s="40">
        <v>172.578</v>
      </c>
      <c r="H48" s="40">
        <v>407.52600000000001</v>
      </c>
      <c r="I48" s="40">
        <v>28.763000000000002</v>
      </c>
      <c r="J48" s="40">
        <v>1447.838</v>
      </c>
      <c r="K48" s="40">
        <v>57.526000000000003</v>
      </c>
      <c r="L48" s="40">
        <v>90.222999999999999</v>
      </c>
      <c r="M48" s="40">
        <v>86.289000000000001</v>
      </c>
      <c r="N48" s="40">
        <v>143.815</v>
      </c>
      <c r="O48" s="40">
        <v>57.526000000000003</v>
      </c>
      <c r="P48" s="41">
        <v>6586.4189999999999</v>
      </c>
      <c r="Q48" s="34"/>
      <c r="R48" s="34"/>
      <c r="S48" s="34"/>
      <c r="T48" s="34"/>
    </row>
    <row r="49" spans="1:20" ht="60" x14ac:dyDescent="0.25">
      <c r="A49" s="35" t="s">
        <v>80</v>
      </c>
      <c r="B49" s="40"/>
      <c r="C49" s="40"/>
      <c r="D49" s="40"/>
      <c r="E49" s="40"/>
      <c r="F49" s="40"/>
      <c r="G49" s="40"/>
      <c r="H49" s="40"/>
      <c r="I49" s="40"/>
      <c r="J49" s="40"/>
      <c r="K49" s="40"/>
      <c r="L49" s="40"/>
      <c r="M49" s="40"/>
      <c r="N49" s="40">
        <v>57.896239999999999</v>
      </c>
      <c r="O49" s="40"/>
      <c r="P49" s="41">
        <v>57.896239999999999</v>
      </c>
      <c r="Q49" s="34"/>
      <c r="R49" s="34"/>
      <c r="S49" s="34"/>
      <c r="T49" s="34"/>
    </row>
    <row r="50" spans="1:20" ht="30" x14ac:dyDescent="0.25">
      <c r="A50" s="35" t="s">
        <v>81</v>
      </c>
      <c r="B50" s="40">
        <v>-668.38459999999998</v>
      </c>
      <c r="C50" s="40"/>
      <c r="D50" s="40"/>
      <c r="E50" s="40"/>
      <c r="F50" s="40"/>
      <c r="G50" s="40"/>
      <c r="H50" s="40"/>
      <c r="I50" s="40"/>
      <c r="J50" s="40"/>
      <c r="K50" s="40"/>
      <c r="L50" s="40"/>
      <c r="M50" s="40"/>
      <c r="N50" s="40"/>
      <c r="O50" s="40"/>
      <c r="P50" s="41">
        <v>-668.38459999999998</v>
      </c>
      <c r="Q50" s="34"/>
      <c r="R50" s="34"/>
      <c r="S50" s="34"/>
      <c r="T50" s="34"/>
    </row>
    <row r="51" spans="1:20" ht="75" x14ac:dyDescent="0.25">
      <c r="A51" s="35" t="s">
        <v>82</v>
      </c>
      <c r="B51" s="40">
        <v>200</v>
      </c>
      <c r="C51" s="40">
        <v>20.289549999999998</v>
      </c>
      <c r="D51" s="40"/>
      <c r="E51" s="40"/>
      <c r="F51" s="40"/>
      <c r="G51" s="40"/>
      <c r="H51" s="40"/>
      <c r="I51" s="40"/>
      <c r="J51" s="40">
        <v>56</v>
      </c>
      <c r="K51" s="40"/>
      <c r="L51" s="40"/>
      <c r="M51" s="40">
        <v>62.758620000000001</v>
      </c>
      <c r="N51" s="40">
        <v>50</v>
      </c>
      <c r="O51" s="40"/>
      <c r="P51" s="41">
        <v>389.04817000000003</v>
      </c>
      <c r="Q51" s="34"/>
      <c r="R51" s="34"/>
      <c r="S51" s="34"/>
      <c r="T51" s="34"/>
    </row>
    <row r="52" spans="1:20" ht="30" x14ac:dyDescent="0.25">
      <c r="A52" s="35" t="s">
        <v>83</v>
      </c>
      <c r="B52" s="40"/>
      <c r="C52" s="40"/>
      <c r="D52" s="40"/>
      <c r="E52" s="40"/>
      <c r="F52" s="40"/>
      <c r="G52" s="40"/>
      <c r="H52" s="40"/>
      <c r="I52" s="40">
        <v>325.21008</v>
      </c>
      <c r="J52" s="40"/>
      <c r="K52" s="40"/>
      <c r="L52" s="40"/>
      <c r="M52" s="40"/>
      <c r="N52" s="40"/>
      <c r="O52" s="40"/>
      <c r="P52" s="41">
        <v>325.21008</v>
      </c>
      <c r="Q52" s="34"/>
      <c r="R52" s="34"/>
      <c r="S52" s="34"/>
      <c r="T52" s="34"/>
    </row>
    <row r="53" spans="1:20" x14ac:dyDescent="0.25">
      <c r="A53" s="32" t="s">
        <v>84</v>
      </c>
      <c r="B53" s="41">
        <v>1084228.76324</v>
      </c>
      <c r="C53" s="41">
        <v>314459.09344000003</v>
      </c>
      <c r="D53" s="41">
        <v>122690.41418000001</v>
      </c>
      <c r="E53" s="41">
        <v>50120.675179999998</v>
      </c>
      <c r="F53" s="41">
        <v>48770.716050000003</v>
      </c>
      <c r="G53" s="41">
        <v>107560.00930000001</v>
      </c>
      <c r="H53" s="41">
        <v>32104.701580000001</v>
      </c>
      <c r="I53" s="41">
        <v>-50587.60241</v>
      </c>
      <c r="J53" s="41">
        <v>168346.37226999999</v>
      </c>
      <c r="K53" s="41">
        <v>86720.420410000006</v>
      </c>
      <c r="L53" s="41">
        <v>86028.558260000005</v>
      </c>
      <c r="M53" s="41">
        <v>39168.750090000001</v>
      </c>
      <c r="N53" s="41">
        <v>33338.641040000002</v>
      </c>
      <c r="O53" s="41">
        <v>28244.918239999999</v>
      </c>
      <c r="P53" s="41">
        <v>2151194.4308699998</v>
      </c>
      <c r="Q53" s="33"/>
      <c r="R53" s="33"/>
      <c r="S53" s="33"/>
      <c r="T53" s="33"/>
    </row>
  </sheetData>
  <pageMargins left="0.23622047244094491" right="0.23622047244094491" top="0.23622047244094491" bottom="0.35433070866141736" header="0.15748031496062992" footer="0.15748031496062992"/>
  <pageSetup paperSize="9" scale="58"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13</vt:i4>
      </vt:variant>
    </vt:vector>
  </HeadingPairs>
  <TitlesOfParts>
    <vt:vector size="15" baseType="lpstr">
      <vt:lpstr>Бюджетополучатели</vt:lpstr>
      <vt:lpstr>Муниципальные районы</vt:lpstr>
      <vt:lpstr>Date</vt:lpstr>
      <vt:lpstr>EndData</vt:lpstr>
      <vt:lpstr>EndData1</vt:lpstr>
      <vt:lpstr>EndData2</vt:lpstr>
      <vt:lpstr>EndDate</vt:lpstr>
      <vt:lpstr>period</vt:lpstr>
      <vt:lpstr>StartData</vt:lpstr>
      <vt:lpstr>StartData1</vt:lpstr>
      <vt:lpstr>Year</vt:lpstr>
      <vt:lpstr>Бюджетополучатели!Заголовки_для_печати</vt:lpstr>
      <vt:lpstr>'Муниципальные районы'!Заголовки_для_печати</vt:lpstr>
      <vt:lpstr>Бюджетополучатели!Область_печати</vt:lpstr>
      <vt:lpstr>'Муниципальные районы'!Область_печати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2023-12-20T10:23:58Z</dcterms:modified>
</cp:coreProperties>
</file>