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Учреждения!$54:$55</definedName>
    <definedName name="_xlnm.Print_Area" localSheetId="1">'Муниципальные районы'!$A$1:$P$37</definedName>
    <definedName name="_xlnm.Print_Area" localSheetId="0">Учреждения!$A$1:$E$90</definedName>
  </definedNames>
  <calcPr calcId="162913"/>
</workbook>
</file>

<file path=xl/calcChain.xml><?xml version="1.0" encoding="utf-8"?>
<calcChain xmlns="http://schemas.openxmlformats.org/spreadsheetml/2006/main">
  <c r="E50" i="1" l="1"/>
  <c r="E9" i="1"/>
  <c r="B35" i="2"/>
  <c r="A2" i="2" l="1"/>
  <c r="B2" i="2" s="1"/>
  <c r="C2" i="2" s="1"/>
  <c r="A3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<sst xmlns="http://schemas.openxmlformats.org/spreadsheetml/2006/main" count="141" uniqueCount="140">
  <si>
    <t xml:space="preserve"> Справка о доходах и расходах краевого бюджета</t>
  </si>
  <si>
    <t>тыс.рублей</t>
  </si>
  <si>
    <t>Доходы</t>
  </si>
  <si>
    <t>Финансовая помощь из федерального бюджета - всего, в том числе: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</si>
  <si>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</si>
  <si>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</si>
  <si>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</si>
  <si>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</si>
  <si>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</si>
  <si>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</si>
  <si>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</si>
  <si>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</si>
  <si>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</si>
  <si>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</si>
  <si>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</si>
  <si>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</si>
  <si>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</si>
  <si>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</si>
  <si>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</si>
  <si>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</si>
  <si>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</si>
  <si>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</si>
  <si>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</si>
  <si>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</si>
  <si>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</si>
  <si>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</si>
  <si>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</si>
  <si>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</si>
  <si>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</si>
  <si>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</si>
  <si>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</si>
  <si>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</si>
  <si>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</si>
  <si>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</si>
  <si>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</si>
  <si>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</si>
  <si>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</si>
  <si>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</si>
  <si>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</si>
  <si>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</si>
  <si>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</si>
  <si>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</si>
  <si>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на осуществление  отдельных государственных полномочий Камчатского края в области обращения с животными без владельцев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</si>
  <si>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</si>
  <si>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Иные межбюджетные трансферты в целях восстановления социально значимых объектов Камчатского края, пострадавших в результате землетрясения в апреле 2023 г.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</si>
  <si>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</si>
  <si>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Строительство и реконструкция (модернизация) объектов питьевого водоснабжения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</si>
  <si>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</si>
  <si>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Финансовое обеспечение дорожной деятельности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</si>
  <si>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(Разработка архитектурно-планировочного решения и формирование земельного участка по объекту «Кампус для обучающихся образовательных организаций высшего образования и профессиональных образовательных организаций, расположенных в Петропавловск- Камчатском городском округе»)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</si>
  <si>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(Детский сад по ул. Вилюйская, 60 в г. Петропавловске-Камчатском)</t>
  </si>
  <si>
    <t>Реализация программ формирования современной городской среды</t>
  </si>
  <si>
    <t>На 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</si>
  <si>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</si>
  <si>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</si>
  <si>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Реализация проектов по развитию территорий, расположенных в границах населенных пунктов, предусматривающих строительство жилья</t>
  </si>
  <si>
    <t>Оказание государственной социальной помощи на основании социального контракта отдельным категориям граждан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</si>
  <si>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</si>
  <si>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Всего:</t>
  </si>
  <si>
    <t>24.12.2023</t>
  </si>
  <si>
    <t>Законодательное Собрание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</si>
  <si>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</si>
  <si>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</si>
  <si>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</si>
  <si>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</si>
  <si>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</si>
  <si>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</si>
  <si>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</si>
  <si>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</si>
  <si>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</si>
  <si>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</si>
  <si>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</si>
  <si>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</si>
  <si>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</si>
  <si>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</si>
  <si>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</si>
  <si>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</si>
  <si>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</si>
  <si>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</si>
  <si>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</si>
  <si>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</si>
  <si>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</si>
  <si>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</si>
  <si>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</si>
  <si>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Петропавловск-Камчатская городская территориальная избирательная комиссия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</si>
  <si>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</si>
  <si>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</si>
  <si>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</si>
  <si>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</si>
  <si>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</si>
  <si>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</si>
  <si>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</si>
  <si>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Елизовская территориальная избирательная комиссия</t>
  </si>
  <si>
    <t>Усть-Камчатская территориальная избирательная комиссия</t>
  </si>
  <si>
    <t>ИТОГО</t>
  </si>
  <si>
    <t>18.12.2023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</si>
  <si>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</si>
  <si>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Субсидии бюджетам субъектов Российской Федерации на выплату региональных социальных доплат к пенсии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</si>
  <si>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</si>
  <si>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</si>
  <si>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</si>
  <si>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</si>
  <si>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</si>
  <si>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развитие паллиативной медицинской помощи</t>
  </si>
  <si>
    <t>Субсидии бюджетам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</si>
  <si>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поддержке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</si>
  <si>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Субсидии бюджетам субъектов Российской Федерации на осуществление ежемесячных выплат на детей в возрасте от трех до семи лет включительно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</si>
  <si>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</si>
  <si>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 </t>
  </si>
  <si>
    <t>Субсидии бюджетам на реализацию региональных проектов модернизации первичного звена здравоохранения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</si>
  <si>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</si>
  <si>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</si>
  <si>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</si>
  <si>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реализацию дополнительных мероприятий в сфере занятости населения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</si>
  <si>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</si>
  <si>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</si>
  <si>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</si>
  <si>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субъектов Российской Федерации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</si>
  <si>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Субсидии бюджетам на подготовку проектов межевания земельных участков и на проведение кадастровых работ</t>
  </si>
  <si>
    <t xml:space="preserve">Субсидии бюджетам субъектов Российской Федерации на софинансирование закупки оборудования для создания "умных" спортивных площадок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</si>
  <si>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</si>
  <si>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</si>
  <si>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</si>
  <si>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</si>
  <si>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</si>
  <si>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</si>
  <si>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</si>
  <si>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</si>
  <si>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</si>
  <si>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</si>
  <si>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</si>
  <si>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</si>
  <si>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</si>
  <si>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Межбюджетные трансферты, передаваемые бюджетам, за счет средств резервного фонда Правительства Российской Федерации</t>
  </si>
  <si>
    <t xml:space="preserve">Безвозмездные поступления в бюджеты субъектов Российской Федерации от публично-правовой компании "Фонд развития территорий"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</si>
  <si>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Прочие безвозмездные поступления от государственных (муниципальных) организаций в бюджеты субъектов Российской Федерации</t>
  </si>
  <si>
    <t>Привлечение остатков средств на единый счет краевого бюджета с казначейских счетов</t>
  </si>
  <si>
    <t>Всего доходов с учетом привлеченных средств</t>
  </si>
  <si>
    <t>Справочно: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</si>
  <si>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 (с 01.01.2023 по 24.12.2023)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</si>
</sst>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0" formatCode="###\ ###\ ###\ ###\ ##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wrapText="1"/>
    </xf>
    <xf numFmtId="164" fontId="18" fillId="0" borderId="4" xfId="0" applyNumberFormat="1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/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/>
    </xf>
    <xf numFmtId="170" fontId="17" fillId="0" borderId="4" xfId="1" applyNumberFormat="1" applyFont="1" applyFill="1" applyBorder="1" applyAlignment="1" applyProtection="1">
      <alignment horizontal="right" vertical="center"/>
    </xf>
    <xf numFmtId="164" fontId="3" fillId="0" borderId="5" xfId="0" applyNumberFormat="1" applyFont="1" applyFill="1" applyBorder="1" applyAlignment="1">
      <alignment horizontal="right" wrapText="1"/>
    </xf>
    <xf numFmtId="49" fontId="17" fillId="0" borderId="4" xfId="1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view="pageBreakPreview" zoomScaleNormal="100" zoomScaleSheetLayoutView="100" workbookViewId="0">
      <selection activeCell="E51" sqref="E51"/>
    </sheetView>
  </sheetViews>
  <sheetFormatPr defaultColWidth="8.7109375" defaultRowHeight="15" x14ac:dyDescent="0.25"/>
  <cols>
    <col min="1" max="1" width="69.28515625" style="28" customWidth="1"/>
    <col min="2" max="2" width="13.85546875" style="28" customWidth="1"/>
    <col min="3" max="4" width="14.42578125" style="28" customWidth="1"/>
    <col min="5" max="5" width="12.42578125" style="28" customWidth="1"/>
    <col min="6" max="6" width="12.5703125" style="28" customWidth="1"/>
    <col min="7" max="7" width="16" style="28" bestFit="1" customWidth="1"/>
    <col min="8" max="8" width="8.7109375" style="28"/>
    <col min="9" max="9" width="10.140625" style="28" bestFit="1" customWidth="1"/>
    <col min="10" max="16384" width="8.7109375" style="28"/>
  </cols>
  <sheetData>
    <row r="1" spans="1:9" ht="15.75" x14ac:dyDescent="0.25">
      <c r="A1" s="43" t="s">
        <v>0</v>
      </c>
      <c r="B1" s="43"/>
      <c r="C1" s="43"/>
      <c r="D1" s="43"/>
      <c r="E1" s="43"/>
      <c r="F1" s="34" t="s">
        <v>95</v>
      </c>
      <c r="G1" s="35" t="str">
        <f>TEXT(F1,"[$-FC19]ДД ММММ")</f>
        <v>18 декабря</v>
      </c>
      <c r="H1" s="35" t="str">
        <f>TEXT(F1,"[$-FC19]ДД.ММ.ГГГ \г")</f>
        <v>18.12.2023 г</v>
      </c>
    </row>
    <row r="2" spans="1:9" ht="15.75" x14ac:dyDescent="0.25">
      <c r="A2" s="43" t="str">
        <f>CONCATENATE("с ",G1," по ",G2,"ода")</f>
        <v>с 18 декабря по 24 декабря 2023 года</v>
      </c>
      <c r="B2" s="43"/>
      <c r="C2" s="43"/>
      <c r="D2" s="43"/>
      <c r="E2" s="43"/>
      <c r="F2" s="34" t="s">
        <v>59</v>
      </c>
      <c r="G2" s="35" t="str">
        <f>TEXT(F2,"[$-FC19]ДД ММММ ГГГ \г")</f>
        <v>24 декабря 2023 г</v>
      </c>
      <c r="H2" s="35" t="str">
        <f>TEXT(F2,"[$-FC19]ДД.ММ.ГГГ \г")</f>
        <v>24.12.2023 г</v>
      </c>
      <c r="I2" s="36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4" t="str">
        <f>CONCATENATE("Остатки средств на ",H1,".")</f>
        <v>Остатки средств на 18.12.2023 г.</v>
      </c>
      <c r="B5" s="45"/>
      <c r="C5" s="45"/>
      <c r="D5" s="46"/>
      <c r="E5" s="62">
        <v>4387529.3</v>
      </c>
      <c r="F5" s="36"/>
    </row>
    <row r="6" spans="1:9" x14ac:dyDescent="0.25">
      <c r="A6" s="8"/>
      <c r="B6" s="9"/>
      <c r="C6" s="9"/>
      <c r="D6" s="9"/>
      <c r="E6" s="10"/>
    </row>
    <row r="7" spans="1:9" x14ac:dyDescent="0.25">
      <c r="A7" s="51" t="s">
        <v>2</v>
      </c>
      <c r="B7" s="52"/>
      <c r="C7" s="52"/>
      <c r="D7" s="52"/>
      <c r="E7" s="11"/>
    </row>
    <row r="8" spans="1:9" x14ac:dyDescent="0.25">
      <c r="A8" s="59" t="s">
        <v>136</v>
      </c>
      <c r="B8" s="60"/>
      <c r="C8" s="60"/>
      <c r="D8" s="54"/>
      <c r="E8" s="64">
        <v>509152.8</v>
      </c>
    </row>
    <row r="9" spans="1:9" x14ac:dyDescent="0.25">
      <c r="A9" s="53" t="s">
        <v>3</v>
      </c>
      <c r="B9" s="52"/>
      <c r="C9" s="52"/>
      <c r="D9" s="52"/>
      <c r="E9" s="61">
        <f>SUM(E10:E49)</f>
        <v>1437882.2000000002</v>
      </c>
    </row>
    <row r="10" spans="1:9" ht="27.75" customHeight="1" x14ac:dyDescent="0.25">
      <c r="A10" s="65" t="s">
        <v>96</v>
      </c>
      <c r="B10" s="65"/>
      <c r="C10" s="65"/>
      <c r="D10" s="65"/>
      <c r="E10" s="63">
        <v>60125.4</v>
      </c>
    </row>
    <row r="11" spans="1:9" ht="21" customHeight="1" x14ac:dyDescent="0.25">
      <c r="A11" s="65" t="s">
        <v>97</v>
      </c>
      <c r="B11" s="65"/>
      <c r="C11" s="65"/>
      <c r="D11" s="65"/>
      <c r="E11" s="63">
        <v>2393.1999999999998</v>
      </c>
    </row>
    <row r="12" spans="1:9" ht="20.25" customHeight="1" x14ac:dyDescent="0.25">
      <c r="A12" s="65" t="s">
        <v>98</v>
      </c>
      <c r="B12" s="65"/>
      <c r="C12" s="65"/>
      <c r="D12" s="65"/>
      <c r="E12" s="63">
        <v>-2760.3</v>
      </c>
    </row>
    <row r="13" spans="1:9" ht="36.75" customHeight="1" x14ac:dyDescent="0.25">
      <c r="A13" s="65" t="s">
        <v>99</v>
      </c>
      <c r="B13" s="65"/>
      <c r="C13" s="65"/>
      <c r="D13" s="65"/>
      <c r="E13" s="63">
        <v>5042.1000000000004</v>
      </c>
    </row>
    <row r="14" spans="1:9" ht="36.75" customHeight="1" x14ac:dyDescent="0.25">
      <c r="A14" s="65" t="s">
        <v>100</v>
      </c>
      <c r="B14" s="65"/>
      <c r="C14" s="65"/>
      <c r="D14" s="65"/>
      <c r="E14" s="63">
        <v>2189.4</v>
      </c>
    </row>
    <row r="15" spans="1:9" ht="36.75" customHeight="1" x14ac:dyDescent="0.25">
      <c r="A15" s="65" t="s">
        <v>101</v>
      </c>
      <c r="B15" s="65"/>
      <c r="C15" s="65"/>
      <c r="D15" s="65"/>
      <c r="E15" s="63">
        <v>4750</v>
      </c>
    </row>
    <row r="16" spans="1:9" ht="36.75" customHeight="1" x14ac:dyDescent="0.25">
      <c r="A16" s="65" t="s">
        <v>102</v>
      </c>
      <c r="B16" s="65"/>
      <c r="C16" s="65"/>
      <c r="D16" s="65"/>
      <c r="E16" s="63">
        <v>227.4</v>
      </c>
    </row>
    <row r="17" spans="1:5" ht="18.75" customHeight="1" x14ac:dyDescent="0.25">
      <c r="A17" s="65" t="s">
        <v>103</v>
      </c>
      <c r="B17" s="65"/>
      <c r="C17" s="65"/>
      <c r="D17" s="65"/>
      <c r="E17" s="63">
        <v>11.9</v>
      </c>
    </row>
    <row r="18" spans="1:5" ht="21" customHeight="1" x14ac:dyDescent="0.25">
      <c r="A18" s="65" t="s">
        <v>104</v>
      </c>
      <c r="B18" s="65"/>
      <c r="C18" s="65"/>
      <c r="D18" s="65"/>
      <c r="E18" s="63">
        <v>992.6</v>
      </c>
    </row>
    <row r="19" spans="1:5" ht="39" customHeight="1" x14ac:dyDescent="0.25">
      <c r="A19" s="65" t="s">
        <v>105</v>
      </c>
      <c r="B19" s="65"/>
      <c r="C19" s="65"/>
      <c r="D19" s="65"/>
      <c r="E19" s="63">
        <v>36.299999999999997</v>
      </c>
    </row>
    <row r="20" spans="1:5" ht="29.25" customHeight="1" x14ac:dyDescent="0.25">
      <c r="A20" s="65" t="s">
        <v>106</v>
      </c>
      <c r="B20" s="65"/>
      <c r="C20" s="65"/>
      <c r="D20" s="65"/>
      <c r="E20" s="63">
        <v>1947.9</v>
      </c>
    </row>
    <row r="21" spans="1:5" ht="33.75" customHeight="1" x14ac:dyDescent="0.25">
      <c r="A21" s="65" t="s">
        <v>107</v>
      </c>
      <c r="B21" s="65"/>
      <c r="C21" s="65"/>
      <c r="D21" s="65"/>
      <c r="E21" s="63">
        <v>2908.5</v>
      </c>
    </row>
    <row r="22" spans="1:5" ht="32.25" customHeight="1" x14ac:dyDescent="0.25">
      <c r="A22" s="65" t="s">
        <v>108</v>
      </c>
      <c r="B22" s="65"/>
      <c r="C22" s="65"/>
      <c r="D22" s="65"/>
      <c r="E22" s="63">
        <v>3022.7</v>
      </c>
    </row>
    <row r="23" spans="1:5" ht="17.25" customHeight="1" x14ac:dyDescent="0.25">
      <c r="A23" s="65" t="s">
        <v>109</v>
      </c>
      <c r="B23" s="65"/>
      <c r="C23" s="65"/>
      <c r="D23" s="65"/>
      <c r="E23" s="63">
        <v>72600.399999999994</v>
      </c>
    </row>
    <row r="24" spans="1:5" ht="31.5" customHeight="1" x14ac:dyDescent="0.25">
      <c r="A24" s="65" t="s">
        <v>110</v>
      </c>
      <c r="B24" s="65"/>
      <c r="C24" s="65"/>
      <c r="D24" s="65"/>
      <c r="E24" s="63">
        <v>14672.8</v>
      </c>
    </row>
    <row r="25" spans="1:5" ht="24.75" customHeight="1" x14ac:dyDescent="0.25">
      <c r="A25" s="65" t="s">
        <v>111</v>
      </c>
      <c r="B25" s="65"/>
      <c r="C25" s="65"/>
      <c r="D25" s="65"/>
      <c r="E25" s="63">
        <v>1920</v>
      </c>
    </row>
    <row r="26" spans="1:5" ht="29.25" customHeight="1" x14ac:dyDescent="0.25">
      <c r="A26" s="65" t="s">
        <v>112</v>
      </c>
      <c r="B26" s="65"/>
      <c r="C26" s="65"/>
      <c r="D26" s="65"/>
      <c r="E26" s="63">
        <v>1</v>
      </c>
    </row>
    <row r="27" spans="1:5" ht="21" customHeight="1" x14ac:dyDescent="0.25">
      <c r="A27" s="65" t="s">
        <v>113</v>
      </c>
      <c r="B27" s="65"/>
      <c r="C27" s="65"/>
      <c r="D27" s="65"/>
      <c r="E27" s="63">
        <v>5700</v>
      </c>
    </row>
    <row r="28" spans="1:5" ht="30" customHeight="1" x14ac:dyDescent="0.25">
      <c r="A28" s="65" t="s">
        <v>114</v>
      </c>
      <c r="B28" s="65"/>
      <c r="C28" s="65"/>
      <c r="D28" s="65"/>
      <c r="E28" s="63">
        <v>397.8</v>
      </c>
    </row>
    <row r="29" spans="1:5" ht="30" customHeight="1" x14ac:dyDescent="0.25">
      <c r="A29" s="65" t="s">
        <v>115</v>
      </c>
      <c r="B29" s="65"/>
      <c r="C29" s="65"/>
      <c r="D29" s="65"/>
      <c r="E29" s="63">
        <v>15174.9</v>
      </c>
    </row>
    <row r="30" spans="1:5" ht="18" customHeight="1" x14ac:dyDescent="0.25">
      <c r="A30" s="65" t="s">
        <v>116</v>
      </c>
      <c r="B30" s="65"/>
      <c r="C30" s="65"/>
      <c r="D30" s="65"/>
      <c r="E30" s="63">
        <v>578.5</v>
      </c>
    </row>
    <row r="31" spans="1:5" ht="30" customHeight="1" x14ac:dyDescent="0.25">
      <c r="A31" s="65" t="s">
        <v>117</v>
      </c>
      <c r="B31" s="65"/>
      <c r="C31" s="65"/>
      <c r="D31" s="65"/>
      <c r="E31" s="63">
        <v>0.9</v>
      </c>
    </row>
    <row r="32" spans="1:5" ht="16.5" customHeight="1" x14ac:dyDescent="0.25">
      <c r="A32" s="65" t="s">
        <v>118</v>
      </c>
      <c r="B32" s="65"/>
      <c r="C32" s="65"/>
      <c r="D32" s="65"/>
      <c r="E32" s="63">
        <v>1195.3</v>
      </c>
    </row>
    <row r="33" spans="1:5" ht="30" customHeight="1" x14ac:dyDescent="0.25">
      <c r="A33" s="65" t="s">
        <v>119</v>
      </c>
      <c r="B33" s="65"/>
      <c r="C33" s="65"/>
      <c r="D33" s="65"/>
      <c r="E33" s="63">
        <v>78000</v>
      </c>
    </row>
    <row r="34" spans="1:5" ht="28.5" customHeight="1" x14ac:dyDescent="0.25">
      <c r="A34" s="65" t="s">
        <v>120</v>
      </c>
      <c r="B34" s="65"/>
      <c r="C34" s="65"/>
      <c r="D34" s="65"/>
      <c r="E34" s="63">
        <v>-19885.2</v>
      </c>
    </row>
    <row r="35" spans="1:5" ht="27.75" customHeight="1" x14ac:dyDescent="0.25">
      <c r="A35" s="65" t="s">
        <v>121</v>
      </c>
      <c r="B35" s="65"/>
      <c r="C35" s="65"/>
      <c r="D35" s="65"/>
      <c r="E35" s="63">
        <v>9.5</v>
      </c>
    </row>
    <row r="36" spans="1:5" ht="18.75" customHeight="1" x14ac:dyDescent="0.25">
      <c r="A36" s="65" t="s">
        <v>122</v>
      </c>
      <c r="B36" s="65"/>
      <c r="C36" s="65"/>
      <c r="D36" s="65"/>
      <c r="E36" s="63">
        <v>7001.4</v>
      </c>
    </row>
    <row r="37" spans="1:5" ht="20.25" customHeight="1" x14ac:dyDescent="0.25">
      <c r="A37" s="65" t="s">
        <v>123</v>
      </c>
      <c r="B37" s="65"/>
      <c r="C37" s="65"/>
      <c r="D37" s="65"/>
      <c r="E37" s="63">
        <v>1333.1</v>
      </c>
    </row>
    <row r="38" spans="1:5" ht="36.75" customHeight="1" x14ac:dyDescent="0.25">
      <c r="A38" s="65" t="s">
        <v>124</v>
      </c>
      <c r="B38" s="65"/>
      <c r="C38" s="65"/>
      <c r="D38" s="65"/>
      <c r="E38" s="63">
        <v>2866.4</v>
      </c>
    </row>
    <row r="39" spans="1:5" ht="36.75" customHeight="1" x14ac:dyDescent="0.25">
      <c r="A39" s="65" t="s">
        <v>125</v>
      </c>
      <c r="B39" s="65"/>
      <c r="C39" s="65"/>
      <c r="D39" s="65"/>
      <c r="E39" s="63">
        <v>392.5</v>
      </c>
    </row>
    <row r="40" spans="1:5" ht="19.5" customHeight="1" x14ac:dyDescent="0.25">
      <c r="A40" s="65" t="s">
        <v>126</v>
      </c>
      <c r="B40" s="65"/>
      <c r="C40" s="65"/>
      <c r="D40" s="65"/>
      <c r="E40" s="63">
        <v>1759.4</v>
      </c>
    </row>
    <row r="41" spans="1:5" ht="30" customHeight="1" x14ac:dyDescent="0.25">
      <c r="A41" s="65" t="s">
        <v>127</v>
      </c>
      <c r="B41" s="65"/>
      <c r="C41" s="65"/>
      <c r="D41" s="65"/>
      <c r="E41" s="63">
        <v>130.69999999999999</v>
      </c>
    </row>
    <row r="42" spans="1:5" ht="36.75" customHeight="1" x14ac:dyDescent="0.25">
      <c r="A42" s="65" t="s">
        <v>128</v>
      </c>
      <c r="B42" s="65"/>
      <c r="C42" s="65"/>
      <c r="D42" s="65"/>
      <c r="E42" s="63">
        <v>206</v>
      </c>
    </row>
    <row r="43" spans="1:5" ht="19.5" customHeight="1" x14ac:dyDescent="0.25">
      <c r="A43" s="65" t="s">
        <v>129</v>
      </c>
      <c r="B43" s="65"/>
      <c r="C43" s="65"/>
      <c r="D43" s="65"/>
      <c r="E43" s="63">
        <v>4</v>
      </c>
    </row>
    <row r="44" spans="1:5" ht="27" customHeight="1" x14ac:dyDescent="0.25">
      <c r="A44" s="65" t="s">
        <v>130</v>
      </c>
      <c r="B44" s="65"/>
      <c r="C44" s="65"/>
      <c r="D44" s="65"/>
      <c r="E44" s="63">
        <v>7753.7</v>
      </c>
    </row>
    <row r="45" spans="1:5" ht="29.25" customHeight="1" x14ac:dyDescent="0.25">
      <c r="A45" s="65" t="s">
        <v>131</v>
      </c>
      <c r="B45" s="65"/>
      <c r="C45" s="65"/>
      <c r="D45" s="65"/>
      <c r="E45" s="63">
        <v>1060.5999999999999</v>
      </c>
    </row>
    <row r="46" spans="1:5" ht="31.5" customHeight="1" x14ac:dyDescent="0.25">
      <c r="A46" s="65" t="s">
        <v>132</v>
      </c>
      <c r="B46" s="65"/>
      <c r="C46" s="65"/>
      <c r="D46" s="65"/>
      <c r="E46" s="63">
        <v>951200</v>
      </c>
    </row>
    <row r="47" spans="1:5" ht="18.75" customHeight="1" x14ac:dyDescent="0.25">
      <c r="A47" s="65" t="s">
        <v>133</v>
      </c>
      <c r="B47" s="65"/>
      <c r="C47" s="65"/>
      <c r="D47" s="65"/>
      <c r="E47" s="63">
        <v>150.69999999999999</v>
      </c>
    </row>
    <row r="48" spans="1:5" ht="36.75" customHeight="1" x14ac:dyDescent="0.25">
      <c r="A48" s="65" t="s">
        <v>134</v>
      </c>
      <c r="B48" s="65"/>
      <c r="C48" s="65"/>
      <c r="D48" s="65"/>
      <c r="E48" s="63">
        <v>206914.1</v>
      </c>
    </row>
    <row r="49" spans="1:6" ht="15.75" customHeight="1" x14ac:dyDescent="0.25">
      <c r="A49" s="65" t="s">
        <v>135</v>
      </c>
      <c r="B49" s="65"/>
      <c r="C49" s="65"/>
      <c r="D49" s="65"/>
      <c r="E49" s="63">
        <v>5856.6</v>
      </c>
    </row>
    <row r="50" spans="1:6" x14ac:dyDescent="0.25">
      <c r="A50" s="55" t="s">
        <v>137</v>
      </c>
      <c r="B50" s="55"/>
      <c r="C50" s="55"/>
      <c r="D50" s="55"/>
      <c r="E50" s="57">
        <f>'Муниципальные районы'!B36-Учреждения!E5+'Муниципальные районы'!B35</f>
        <v>2283768.6476700008</v>
      </c>
    </row>
    <row r="51" spans="1:6" x14ac:dyDescent="0.25">
      <c r="A51" s="56" t="s">
        <v>138</v>
      </c>
      <c r="B51" s="56"/>
      <c r="C51" s="56"/>
      <c r="D51" s="56"/>
      <c r="E51" s="58"/>
    </row>
    <row r="52" spans="1:6" ht="93" customHeight="1" x14ac:dyDescent="0.25">
      <c r="A52" s="56" t="s">
        <v>139</v>
      </c>
      <c r="B52" s="56"/>
      <c r="C52" s="56"/>
      <c r="D52" s="56"/>
      <c r="E52" s="57">
        <v>10248074.800000001</v>
      </c>
    </row>
    <row r="53" spans="1:6" x14ac:dyDescent="0.25">
      <c r="A53" s="12"/>
      <c r="B53" s="13"/>
      <c r="C53" s="13"/>
      <c r="D53" s="6"/>
      <c r="E53" s="14"/>
    </row>
    <row r="54" spans="1:6" x14ac:dyDescent="0.25">
      <c r="A54" s="47" t="s">
        <v>12</v>
      </c>
      <c r="B54" s="49" t="s">
        <v>4</v>
      </c>
      <c r="C54" s="50" t="s">
        <v>5</v>
      </c>
      <c r="D54" s="50"/>
      <c r="E54" s="50"/>
    </row>
    <row r="55" spans="1:6" ht="90" x14ac:dyDescent="0.25">
      <c r="A55" s="48"/>
      <c r="B55" s="49"/>
      <c r="C55" s="15" t="s">
        <v>6</v>
      </c>
      <c r="D55" s="15" t="s">
        <v>7</v>
      </c>
      <c r="E55" s="15" t="s">
        <v>8</v>
      </c>
    </row>
    <row r="56" spans="1:6" x14ac:dyDescent="0.25">
      <c r="A56" s="16" t="s">
        <v>60</v>
      </c>
      <c r="B56" s="39">
        <v>28741.704839999999</v>
      </c>
      <c r="C56" s="39">
        <v>19739.83698</v>
      </c>
      <c r="D56" s="39">
        <v>4707.0715399999999</v>
      </c>
      <c r="E56" s="39"/>
      <c r="F56" s="38"/>
    </row>
    <row r="57" spans="1:6" x14ac:dyDescent="0.25">
      <c r="A57" s="16" t="s">
        <v>61</v>
      </c>
      <c r="B57" s="39">
        <v>10900</v>
      </c>
      <c r="C57" s="39">
        <v>10000</v>
      </c>
      <c r="D57" s="39">
        <v>900</v>
      </c>
      <c r="E57" s="39"/>
      <c r="F57" s="38"/>
    </row>
    <row r="58" spans="1:6" x14ac:dyDescent="0.25">
      <c r="A58" s="16" t="s">
        <v>62</v>
      </c>
      <c r="B58" s="39">
        <v>38859.088510000001</v>
      </c>
      <c r="C58" s="39">
        <v>24937.967949999998</v>
      </c>
      <c r="D58" s="39">
        <v>7423.5420800000002</v>
      </c>
      <c r="E58" s="39">
        <v>376.4914</v>
      </c>
      <c r="F58" s="38"/>
    </row>
    <row r="59" spans="1:6" ht="30" x14ac:dyDescent="0.25">
      <c r="A59" s="16" t="s">
        <v>63</v>
      </c>
      <c r="B59" s="39">
        <v>20461.837070000001</v>
      </c>
      <c r="C59" s="39">
        <v>4255.4277700000002</v>
      </c>
      <c r="D59" s="39">
        <v>1454.4608900000001</v>
      </c>
      <c r="E59" s="39">
        <v>7584.8956500000004</v>
      </c>
      <c r="F59" s="38"/>
    </row>
    <row r="60" spans="1:6" x14ac:dyDescent="0.25">
      <c r="A60" s="16" t="s">
        <v>64</v>
      </c>
      <c r="B60" s="39">
        <v>2912.9092999999998</v>
      </c>
      <c r="C60" s="39"/>
      <c r="D60" s="39"/>
      <c r="E60" s="39"/>
      <c r="F60" s="38"/>
    </row>
    <row r="61" spans="1:6" x14ac:dyDescent="0.25">
      <c r="A61" s="16" t="s">
        <v>65</v>
      </c>
      <c r="B61" s="39">
        <v>1177.6949999999999</v>
      </c>
      <c r="C61" s="39">
        <v>690</v>
      </c>
      <c r="D61" s="39">
        <v>458.7</v>
      </c>
      <c r="E61" s="39"/>
      <c r="F61" s="38"/>
    </row>
    <row r="62" spans="1:6" ht="30" x14ac:dyDescent="0.25">
      <c r="A62" s="16" t="s">
        <v>66</v>
      </c>
      <c r="B62" s="39">
        <v>845627.30107000005</v>
      </c>
      <c r="C62" s="39">
        <v>-79.028199999999998</v>
      </c>
      <c r="D62" s="39">
        <v>-175.52674999999999</v>
      </c>
      <c r="E62" s="39"/>
      <c r="F62" s="38"/>
    </row>
    <row r="63" spans="1:6" x14ac:dyDescent="0.25">
      <c r="A63" s="16" t="s">
        <v>67</v>
      </c>
      <c r="B63" s="39">
        <v>123230.72205</v>
      </c>
      <c r="C63" s="39">
        <v>13150.4475</v>
      </c>
      <c r="D63" s="39">
        <v>3625.6021799999999</v>
      </c>
      <c r="E63" s="39"/>
      <c r="F63" s="38"/>
    </row>
    <row r="64" spans="1:6" x14ac:dyDescent="0.25">
      <c r="A64" s="16" t="s">
        <v>68</v>
      </c>
      <c r="B64" s="39">
        <v>1382990.6831400001</v>
      </c>
      <c r="C64" s="39">
        <v>4093.3854500000002</v>
      </c>
      <c r="D64" s="39">
        <v>1466.2348300000001</v>
      </c>
      <c r="E64" s="39">
        <v>1446.9336000000001</v>
      </c>
      <c r="F64" s="38"/>
    </row>
    <row r="65" spans="1:6" x14ac:dyDescent="0.25">
      <c r="A65" s="16" t="s">
        <v>69</v>
      </c>
      <c r="B65" s="39">
        <v>221212.58767000001</v>
      </c>
      <c r="C65" s="39">
        <v>-393.76922999999999</v>
      </c>
      <c r="D65" s="39">
        <v>-118.13077</v>
      </c>
      <c r="E65" s="39"/>
      <c r="F65" s="38"/>
    </row>
    <row r="66" spans="1:6" x14ac:dyDescent="0.25">
      <c r="A66" s="16" t="s">
        <v>70</v>
      </c>
      <c r="B66" s="39">
        <v>207985.43072999999</v>
      </c>
      <c r="C66" s="39">
        <v>4668.0638399999998</v>
      </c>
      <c r="D66" s="39">
        <v>2952.4438399999999</v>
      </c>
      <c r="E66" s="39">
        <v>18316.738300000001</v>
      </c>
      <c r="F66" s="38"/>
    </row>
    <row r="67" spans="1:6" ht="30" x14ac:dyDescent="0.25">
      <c r="A67" s="16" t="s">
        <v>71</v>
      </c>
      <c r="B67" s="39">
        <v>405751.29022000002</v>
      </c>
      <c r="C67" s="39">
        <v>4383.5730000000003</v>
      </c>
      <c r="D67" s="39">
        <v>3179.2550000000001</v>
      </c>
      <c r="E67" s="39">
        <v>116006.41372</v>
      </c>
      <c r="F67" s="38"/>
    </row>
    <row r="68" spans="1:6" x14ac:dyDescent="0.25">
      <c r="A68" s="16" t="s">
        <v>72</v>
      </c>
      <c r="B68" s="39">
        <v>67332.442760000005</v>
      </c>
      <c r="C68" s="39">
        <v>35.893999999999998</v>
      </c>
      <c r="D68" s="39"/>
      <c r="E68" s="39"/>
      <c r="F68" s="38"/>
    </row>
    <row r="69" spans="1:6" x14ac:dyDescent="0.25">
      <c r="A69" s="16" t="s">
        <v>73</v>
      </c>
      <c r="B69" s="39">
        <v>130648.76654</v>
      </c>
      <c r="C69" s="39">
        <v>64919.4</v>
      </c>
      <c r="D69" s="39">
        <v>21716.289110000002</v>
      </c>
      <c r="E69" s="39"/>
      <c r="F69" s="38"/>
    </row>
    <row r="70" spans="1:6" x14ac:dyDescent="0.25">
      <c r="A70" s="16" t="s">
        <v>74</v>
      </c>
      <c r="B70" s="39">
        <v>40872.898880000001</v>
      </c>
      <c r="C70" s="39">
        <v>24933.886859999999</v>
      </c>
      <c r="D70" s="39">
        <v>9843.8751900000007</v>
      </c>
      <c r="E70" s="39"/>
      <c r="F70" s="38"/>
    </row>
    <row r="71" spans="1:6" ht="30" x14ac:dyDescent="0.25">
      <c r="A71" s="16" t="s">
        <v>75</v>
      </c>
      <c r="B71" s="39">
        <v>204.01943</v>
      </c>
      <c r="C71" s="39"/>
      <c r="D71" s="39"/>
      <c r="E71" s="39"/>
      <c r="F71" s="38"/>
    </row>
    <row r="72" spans="1:6" x14ac:dyDescent="0.25">
      <c r="A72" s="16" t="s">
        <v>76</v>
      </c>
      <c r="B72" s="39">
        <v>6341.5666799999999</v>
      </c>
      <c r="C72" s="39">
        <v>1836.3194800000001</v>
      </c>
      <c r="D72" s="39">
        <v>617.51700000000005</v>
      </c>
      <c r="E72" s="39">
        <v>151.03849</v>
      </c>
      <c r="F72" s="38"/>
    </row>
    <row r="73" spans="1:6" x14ac:dyDescent="0.25">
      <c r="A73" s="16" t="s">
        <v>77</v>
      </c>
      <c r="B73" s="39">
        <v>75009.524380000003</v>
      </c>
      <c r="C73" s="39">
        <v>7551.8199000000004</v>
      </c>
      <c r="D73" s="39">
        <v>1980.9700499999999</v>
      </c>
      <c r="E73" s="39"/>
      <c r="F73" s="38"/>
    </row>
    <row r="74" spans="1:6" ht="30" x14ac:dyDescent="0.25">
      <c r="A74" s="16" t="s">
        <v>78</v>
      </c>
      <c r="B74" s="39">
        <v>33510.423869999999</v>
      </c>
      <c r="C74" s="39">
        <v>12768.18123</v>
      </c>
      <c r="D74" s="39">
        <v>6715.3096599999999</v>
      </c>
      <c r="E74" s="39"/>
      <c r="F74" s="38"/>
    </row>
    <row r="75" spans="1:6" x14ac:dyDescent="0.25">
      <c r="A75" s="16" t="s">
        <v>79</v>
      </c>
      <c r="B75" s="39">
        <v>1415.82494</v>
      </c>
      <c r="C75" s="39">
        <v>1381.0698</v>
      </c>
      <c r="D75" s="39"/>
      <c r="E75" s="39"/>
      <c r="F75" s="38"/>
    </row>
    <row r="76" spans="1:6" x14ac:dyDescent="0.25">
      <c r="A76" s="16" t="s">
        <v>80</v>
      </c>
      <c r="B76" s="39">
        <v>4152.30512</v>
      </c>
      <c r="C76" s="39">
        <v>2275.2807600000001</v>
      </c>
      <c r="D76" s="39">
        <v>1483.0060100000001</v>
      </c>
      <c r="E76" s="39"/>
      <c r="F76" s="38"/>
    </row>
    <row r="77" spans="1:6" x14ac:dyDescent="0.25">
      <c r="A77" s="16" t="s">
        <v>81</v>
      </c>
      <c r="B77" s="39">
        <v>3680.6078200000002</v>
      </c>
      <c r="C77" s="39">
        <v>2171.9436500000002</v>
      </c>
      <c r="D77" s="39">
        <v>1169.62662</v>
      </c>
      <c r="E77" s="39"/>
      <c r="F77" s="38"/>
    </row>
    <row r="78" spans="1:6" x14ac:dyDescent="0.25">
      <c r="A78" s="16" t="s">
        <v>82</v>
      </c>
      <c r="B78" s="39">
        <v>9991.5273099999995</v>
      </c>
      <c r="C78" s="39">
        <v>7890.8522700000003</v>
      </c>
      <c r="D78" s="39">
        <v>1761.58186</v>
      </c>
      <c r="E78" s="39"/>
      <c r="F78" s="38"/>
    </row>
    <row r="79" spans="1:6" x14ac:dyDescent="0.25">
      <c r="A79" s="16" t="s">
        <v>83</v>
      </c>
      <c r="B79" s="39">
        <v>10505.3429</v>
      </c>
      <c r="C79" s="39">
        <v>3686.1579999999999</v>
      </c>
      <c r="D79" s="39">
        <v>727.79200000000003</v>
      </c>
      <c r="E79" s="39"/>
      <c r="F79" s="38"/>
    </row>
    <row r="80" spans="1:6" ht="30" x14ac:dyDescent="0.25">
      <c r="A80" s="16" t="s">
        <v>84</v>
      </c>
      <c r="B80" s="39">
        <v>966.68131000000005</v>
      </c>
      <c r="C80" s="39">
        <v>707.27809999999999</v>
      </c>
      <c r="D80" s="39">
        <v>239.30013</v>
      </c>
      <c r="E80" s="39"/>
      <c r="F80" s="38"/>
    </row>
    <row r="81" spans="1:6" x14ac:dyDescent="0.25">
      <c r="A81" s="16" t="s">
        <v>85</v>
      </c>
      <c r="B81" s="39">
        <v>37581.061990000002</v>
      </c>
      <c r="C81" s="39">
        <v>1166.9145100000001</v>
      </c>
      <c r="D81" s="39">
        <v>498.67147999999997</v>
      </c>
      <c r="E81" s="39"/>
      <c r="F81" s="38"/>
    </row>
    <row r="82" spans="1:6" x14ac:dyDescent="0.25">
      <c r="A82" s="16" t="s">
        <v>86</v>
      </c>
      <c r="B82" s="39">
        <v>3579.2120799999998</v>
      </c>
      <c r="C82" s="39">
        <v>156.1</v>
      </c>
      <c r="D82" s="39">
        <v>2129.9376299999999</v>
      </c>
      <c r="E82" s="39"/>
      <c r="F82" s="38"/>
    </row>
    <row r="83" spans="1:6" x14ac:dyDescent="0.25">
      <c r="A83" s="16" t="s">
        <v>87</v>
      </c>
      <c r="B83" s="39">
        <v>12714.944879999999</v>
      </c>
      <c r="C83" s="39">
        <v>1110.82638</v>
      </c>
      <c r="D83" s="39">
        <v>495.48063999999999</v>
      </c>
      <c r="E83" s="39"/>
      <c r="F83" s="38"/>
    </row>
    <row r="84" spans="1:6" x14ac:dyDescent="0.25">
      <c r="A84" s="16" t="s">
        <v>88</v>
      </c>
      <c r="B84" s="39">
        <v>945.65846999999997</v>
      </c>
      <c r="C84" s="39">
        <v>585.76567999999997</v>
      </c>
      <c r="D84" s="39">
        <v>224.25958</v>
      </c>
      <c r="E84" s="39"/>
      <c r="F84" s="38"/>
    </row>
    <row r="85" spans="1:6" ht="30" x14ac:dyDescent="0.25">
      <c r="A85" s="16" t="s">
        <v>89</v>
      </c>
      <c r="B85" s="39">
        <v>6827.6127200000001</v>
      </c>
      <c r="C85" s="39">
        <v>3975.7836699999998</v>
      </c>
      <c r="D85" s="39">
        <v>2768.6361299999999</v>
      </c>
      <c r="E85" s="39"/>
      <c r="F85" s="38"/>
    </row>
    <row r="86" spans="1:6" ht="30" x14ac:dyDescent="0.25">
      <c r="A86" s="16" t="s">
        <v>90</v>
      </c>
      <c r="B86" s="39">
        <v>11672.865</v>
      </c>
      <c r="C86" s="39">
        <v>490</v>
      </c>
      <c r="D86" s="39">
        <v>609</v>
      </c>
      <c r="E86" s="39"/>
      <c r="F86" s="38"/>
    </row>
    <row r="87" spans="1:6" ht="30" x14ac:dyDescent="0.25">
      <c r="A87" s="16" t="s">
        <v>91</v>
      </c>
      <c r="B87" s="39">
        <v>19194.46848</v>
      </c>
      <c r="C87" s="39">
        <v>5082.1308200000003</v>
      </c>
      <c r="D87" s="39">
        <v>1320.1074000000001</v>
      </c>
      <c r="E87" s="39">
        <v>50.29</v>
      </c>
      <c r="F87" s="38"/>
    </row>
    <row r="88" spans="1:6" x14ac:dyDescent="0.25">
      <c r="A88" s="16" t="s">
        <v>92</v>
      </c>
      <c r="B88" s="39">
        <v>405.94785000000002</v>
      </c>
      <c r="C88" s="39">
        <v>243.75357</v>
      </c>
      <c r="D88" s="39">
        <v>121.07858</v>
      </c>
      <c r="E88" s="39"/>
      <c r="F88" s="38"/>
    </row>
    <row r="89" spans="1:6" x14ac:dyDescent="0.25">
      <c r="A89" s="16" t="s">
        <v>93</v>
      </c>
      <c r="B89" s="39">
        <v>272.30200000000002</v>
      </c>
      <c r="C89" s="39">
        <v>164.21700000000001</v>
      </c>
      <c r="D89" s="39">
        <v>99.186000000000007</v>
      </c>
      <c r="E89" s="39"/>
      <c r="F89" s="38"/>
    </row>
    <row r="90" spans="1:6" x14ac:dyDescent="0.25">
      <c r="A90" s="17" t="s">
        <v>94</v>
      </c>
      <c r="B90" s="40">
        <v>3767677.25501</v>
      </c>
      <c r="C90" s="40">
        <v>228579.48074</v>
      </c>
      <c r="D90" s="40">
        <v>80395.277910000004</v>
      </c>
      <c r="E90" s="40">
        <v>143932.80116</v>
      </c>
      <c r="F90" s="38"/>
    </row>
    <row r="91" spans="1:6" x14ac:dyDescent="0.25">
      <c r="B91" s="38"/>
      <c r="C91" s="38"/>
      <c r="D91" s="38"/>
      <c r="E91" s="38"/>
    </row>
  </sheetData>
  <mergeCells count="52">
    <mergeCell ref="A8:D8"/>
    <mergeCell ref="A50:D50"/>
    <mergeCell ref="A51:D51"/>
    <mergeCell ref="A52:D52"/>
    <mergeCell ref="A18:D18"/>
    <mergeCell ref="A19:D19"/>
    <mergeCell ref="A20:D20"/>
    <mergeCell ref="A17:D17"/>
    <mergeCell ref="A10:D10"/>
    <mergeCell ref="A11:D11"/>
    <mergeCell ref="A12:D12"/>
    <mergeCell ref="A13:D13"/>
    <mergeCell ref="A14:D14"/>
    <mergeCell ref="A15:D15"/>
    <mergeCell ref="A16:D16"/>
    <mergeCell ref="A21:D21"/>
    <mergeCell ref="A22:D22"/>
    <mergeCell ref="A23:D23"/>
    <mergeCell ref="A24:D24"/>
    <mergeCell ref="A25:D25"/>
    <mergeCell ref="A46:D46"/>
    <mergeCell ref="A47:D47"/>
    <mergeCell ref="A48:D48"/>
    <mergeCell ref="A49:D49"/>
    <mergeCell ref="A43:D43"/>
    <mergeCell ref="A44:D44"/>
    <mergeCell ref="A45:D45"/>
    <mergeCell ref="A41:D41"/>
    <mergeCell ref="A42:D42"/>
    <mergeCell ref="A38:D38"/>
    <mergeCell ref="A39:D39"/>
    <mergeCell ref="A40:D40"/>
    <mergeCell ref="A36:D36"/>
    <mergeCell ref="A37:D37"/>
    <mergeCell ref="A33:D33"/>
    <mergeCell ref="A34:D34"/>
    <mergeCell ref="A35:D35"/>
    <mergeCell ref="A31:D31"/>
    <mergeCell ref="A32:D32"/>
    <mergeCell ref="A28:D28"/>
    <mergeCell ref="A29:D29"/>
    <mergeCell ref="A30:D30"/>
    <mergeCell ref="A26:D26"/>
    <mergeCell ref="A27:D27"/>
    <mergeCell ref="A1:E1"/>
    <mergeCell ref="A2:E2"/>
    <mergeCell ref="A5:D5"/>
    <mergeCell ref="A54:A55"/>
    <mergeCell ref="B54:B55"/>
    <mergeCell ref="C54:E54"/>
    <mergeCell ref="A7:D7"/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topLeftCell="A28" zoomScaleNormal="100" zoomScaleSheetLayoutView="100" workbookViewId="0">
      <selection activeCell="B37" sqref="B37"/>
    </sheetView>
  </sheetViews>
  <sheetFormatPr defaultColWidth="8.7109375" defaultRowHeight="15" x14ac:dyDescent="0.25"/>
  <cols>
    <col min="1" max="1" width="38.28515625" style="28" customWidth="1"/>
    <col min="2" max="2" width="13.140625" style="28" customWidth="1"/>
    <col min="3" max="3" width="10.5703125" style="28" customWidth="1"/>
    <col min="4" max="4" width="11.42578125" style="28" customWidth="1"/>
    <col min="5" max="5" width="13.140625" style="28" customWidth="1"/>
    <col min="6" max="6" width="12.140625" style="28" customWidth="1"/>
    <col min="7" max="7" width="12.5703125" style="28" customWidth="1"/>
    <col min="8" max="8" width="12.7109375" style="28" customWidth="1"/>
    <col min="9" max="9" width="10.85546875" style="28" customWidth="1"/>
    <col min="10" max="10" width="12.7109375" style="28" customWidth="1"/>
    <col min="11" max="11" width="11" style="28" customWidth="1"/>
    <col min="12" max="13" width="11.85546875" style="28" customWidth="1"/>
    <col min="14" max="14" width="11.140625" style="28" customWidth="1"/>
    <col min="15" max="15" width="11.5703125" style="28" customWidth="1"/>
    <col min="16" max="16384" width="8.7109375" style="28"/>
  </cols>
  <sheetData>
    <row r="1" spans="1:20" s="25" customFormat="1" ht="15.75" x14ac:dyDescent="0.25">
      <c r="A1" s="24" t="s">
        <v>59</v>
      </c>
      <c r="C1" s="26" t="s">
        <v>11</v>
      </c>
    </row>
    <row r="2" spans="1:20" x14ac:dyDescent="0.25">
      <c r="A2" s="27" t="str">
        <f>TEXT(EndData2,"[$-FC19]ДД.ММ.ГГГ")</f>
        <v>24.12.2023</v>
      </c>
      <c r="B2" s="27">
        <f>A2+1</f>
        <v>45285</v>
      </c>
      <c r="C2" s="23" t="str">
        <f>TEXT(B2,"[$-FC19]ДД.ММ.ГГГ")</f>
        <v>25.12.2023</v>
      </c>
      <c r="P2" s="29" t="s">
        <v>10</v>
      </c>
    </row>
    <row r="3" spans="1:20" ht="51.75" customHeight="1" x14ac:dyDescent="0.25">
      <c r="A3" s="20" t="s">
        <v>13</v>
      </c>
      <c r="B3" s="30" t="s">
        <v>14</v>
      </c>
      <c r="C3" s="31" t="s">
        <v>15</v>
      </c>
      <c r="D3" s="31" t="s">
        <v>16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1" t="s">
        <v>26</v>
      </c>
      <c r="O3" s="31" t="s">
        <v>27</v>
      </c>
      <c r="P3" s="32" t="s">
        <v>9</v>
      </c>
    </row>
    <row r="4" spans="1:20" ht="26.25" x14ac:dyDescent="0.25">
      <c r="A4" s="18" t="s">
        <v>29</v>
      </c>
      <c r="B4" s="21">
        <v>35914.447719999996</v>
      </c>
      <c r="C4" s="21">
        <v>46375.665520000002</v>
      </c>
      <c r="D4" s="21">
        <v>2256.31</v>
      </c>
      <c r="E4" s="21">
        <v>38720.54</v>
      </c>
      <c r="F4" s="21">
        <v>508</v>
      </c>
      <c r="G4" s="21">
        <v>8030.1</v>
      </c>
      <c r="H4" s="21">
        <v>23976.37</v>
      </c>
      <c r="I4" s="21">
        <v>389</v>
      </c>
      <c r="J4" s="21">
        <v>14326.02888</v>
      </c>
      <c r="K4" s="21">
        <v>11008.8</v>
      </c>
      <c r="L4" s="21">
        <v>33548.396000000001</v>
      </c>
      <c r="M4" s="21">
        <v>1009.2</v>
      </c>
      <c r="N4" s="21">
        <v>3290.54</v>
      </c>
      <c r="O4" s="21">
        <v>1759.58</v>
      </c>
      <c r="P4" s="41">
        <v>221112.97812000001</v>
      </c>
      <c r="Q4" s="29"/>
      <c r="R4" s="29"/>
      <c r="S4" s="29"/>
      <c r="T4" s="29"/>
    </row>
    <row r="5" spans="1:20" ht="102.75" x14ac:dyDescent="0.25">
      <c r="A5" s="18" t="s">
        <v>30</v>
      </c>
      <c r="B5" s="21">
        <v>81459.32746</v>
      </c>
      <c r="C5" s="21">
        <v>16107.91992</v>
      </c>
      <c r="D5" s="21">
        <v>1213.4312</v>
      </c>
      <c r="E5" s="21"/>
      <c r="F5" s="21"/>
      <c r="G5" s="21"/>
      <c r="H5" s="21"/>
      <c r="I5" s="21">
        <v>661.50012000000004</v>
      </c>
      <c r="J5" s="21">
        <v>630.92385000000002</v>
      </c>
      <c r="K5" s="21">
        <v>812.07399999999996</v>
      </c>
      <c r="L5" s="21">
        <v>2781.64075</v>
      </c>
      <c r="M5" s="21">
        <v>-531.23567000000003</v>
      </c>
      <c r="N5" s="21"/>
      <c r="O5" s="21"/>
      <c r="P5" s="41">
        <v>103135.58163</v>
      </c>
      <c r="Q5" s="29"/>
      <c r="R5" s="29"/>
      <c r="S5" s="29"/>
      <c r="T5" s="29"/>
    </row>
    <row r="6" spans="1:20" ht="39" x14ac:dyDescent="0.25">
      <c r="A6" s="18" t="s">
        <v>31</v>
      </c>
      <c r="B6" s="21">
        <v>32787.282760000002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41">
        <v>32787.282760000002</v>
      </c>
      <c r="Q6" s="29"/>
      <c r="R6" s="29"/>
      <c r="S6" s="29"/>
      <c r="T6" s="29"/>
    </row>
    <row r="7" spans="1:20" ht="77.25" x14ac:dyDescent="0.25">
      <c r="A7" s="18" t="s">
        <v>32</v>
      </c>
      <c r="B7" s="21"/>
      <c r="C7" s="21"/>
      <c r="D7" s="21"/>
      <c r="E7" s="21"/>
      <c r="F7" s="21">
        <v>40</v>
      </c>
      <c r="G7" s="21"/>
      <c r="H7" s="21"/>
      <c r="I7" s="21">
        <v>534</v>
      </c>
      <c r="J7" s="21"/>
      <c r="K7" s="21"/>
      <c r="L7" s="21"/>
      <c r="M7" s="21"/>
      <c r="N7" s="21"/>
      <c r="O7" s="21">
        <v>87.756540000000001</v>
      </c>
      <c r="P7" s="41">
        <v>661.75653999999997</v>
      </c>
      <c r="Q7" s="29"/>
      <c r="R7" s="29"/>
      <c r="S7" s="29"/>
      <c r="T7" s="29"/>
    </row>
    <row r="8" spans="1:20" ht="319.5" x14ac:dyDescent="0.25">
      <c r="A8" s="18" t="s">
        <v>33</v>
      </c>
      <c r="B8" s="21"/>
      <c r="C8" s="21"/>
      <c r="D8" s="21"/>
      <c r="E8" s="21"/>
      <c r="F8" s="21"/>
      <c r="G8" s="21"/>
      <c r="H8" s="21"/>
      <c r="I8" s="21">
        <v>239.33542</v>
      </c>
      <c r="J8" s="21"/>
      <c r="K8" s="21"/>
      <c r="L8" s="21"/>
      <c r="M8" s="21"/>
      <c r="N8" s="21">
        <v>81.499319999999997</v>
      </c>
      <c r="O8" s="21"/>
      <c r="P8" s="41">
        <v>320.83474000000001</v>
      </c>
      <c r="Q8" s="29"/>
      <c r="R8" s="29"/>
      <c r="S8" s="29"/>
      <c r="T8" s="29"/>
    </row>
    <row r="9" spans="1:20" ht="153.75" x14ac:dyDescent="0.25">
      <c r="A9" s="18" t="s">
        <v>34</v>
      </c>
      <c r="B9" s="21">
        <v>166603.35191</v>
      </c>
      <c r="C9" s="21">
        <v>42058.96</v>
      </c>
      <c r="D9" s="21"/>
      <c r="E9" s="21">
        <v>110</v>
      </c>
      <c r="F9" s="21"/>
      <c r="G9" s="21"/>
      <c r="H9" s="21">
        <v>2800</v>
      </c>
      <c r="I9" s="21">
        <v>272.57</v>
      </c>
      <c r="J9" s="21">
        <v>22113.56</v>
      </c>
      <c r="K9" s="21"/>
      <c r="L9" s="21"/>
      <c r="M9" s="21">
        <v>1301.27207</v>
      </c>
      <c r="N9" s="21">
        <v>2100</v>
      </c>
      <c r="O9" s="21">
        <v>951.22014999999999</v>
      </c>
      <c r="P9" s="41">
        <v>238310.93413000001</v>
      </c>
      <c r="Q9" s="29"/>
      <c r="R9" s="29"/>
      <c r="S9" s="29"/>
      <c r="T9" s="29"/>
    </row>
    <row r="10" spans="1:20" ht="90" x14ac:dyDescent="0.25">
      <c r="A10" s="18" t="s">
        <v>35</v>
      </c>
      <c r="B10" s="21"/>
      <c r="C10" s="21"/>
      <c r="D10" s="21"/>
      <c r="E10" s="21"/>
      <c r="F10" s="21"/>
      <c r="G10" s="21"/>
      <c r="H10" s="21"/>
      <c r="I10" s="21"/>
      <c r="J10" s="21">
        <v>1800</v>
      </c>
      <c r="K10" s="21"/>
      <c r="L10" s="21">
        <v>650</v>
      </c>
      <c r="M10" s="21"/>
      <c r="N10" s="21"/>
      <c r="O10" s="21"/>
      <c r="P10" s="41">
        <v>2450</v>
      </c>
      <c r="Q10" s="29"/>
      <c r="R10" s="29"/>
      <c r="S10" s="29"/>
      <c r="T10" s="29"/>
    </row>
    <row r="11" spans="1:20" ht="128.25" x14ac:dyDescent="0.25">
      <c r="A11" s="18" t="s">
        <v>36</v>
      </c>
      <c r="B11" s="21">
        <v>-0.78461000000000003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1">
        <v>-0.78461000000000003</v>
      </c>
      <c r="Q11" s="29"/>
      <c r="R11" s="29"/>
      <c r="S11" s="29"/>
      <c r="T11" s="29"/>
    </row>
    <row r="12" spans="1:20" ht="115.5" x14ac:dyDescent="0.25">
      <c r="A12" s="18" t="s">
        <v>37</v>
      </c>
      <c r="B12" s="21"/>
      <c r="C12" s="21"/>
      <c r="D12" s="21"/>
      <c r="E12" s="21"/>
      <c r="F12" s="21"/>
      <c r="G12" s="21"/>
      <c r="H12" s="21"/>
      <c r="I12" s="21">
        <v>14.78833</v>
      </c>
      <c r="J12" s="21"/>
      <c r="K12" s="21"/>
      <c r="L12" s="21"/>
      <c r="M12" s="21"/>
      <c r="N12" s="21"/>
      <c r="O12" s="21"/>
      <c r="P12" s="41">
        <v>14.78833</v>
      </c>
      <c r="Q12" s="29"/>
      <c r="R12" s="29"/>
      <c r="S12" s="29"/>
      <c r="T12" s="29"/>
    </row>
    <row r="13" spans="1:20" ht="115.5" x14ac:dyDescent="0.25">
      <c r="A13" s="18" t="s">
        <v>38</v>
      </c>
      <c r="B13" s="21">
        <v>30805.885859999999</v>
      </c>
      <c r="C13" s="21">
        <v>19412.277999999998</v>
      </c>
      <c r="D13" s="21">
        <v>8000</v>
      </c>
      <c r="E13" s="21"/>
      <c r="F13" s="21"/>
      <c r="G13" s="21"/>
      <c r="H13" s="21">
        <v>1000</v>
      </c>
      <c r="I13" s="21">
        <v>571.15</v>
      </c>
      <c r="J13" s="21">
        <v>12671.857</v>
      </c>
      <c r="K13" s="21">
        <v>2740</v>
      </c>
      <c r="L13" s="21"/>
      <c r="M13" s="21">
        <v>256.25249000000002</v>
      </c>
      <c r="N13" s="21"/>
      <c r="O13" s="21">
        <v>1404.35303</v>
      </c>
      <c r="P13" s="41">
        <v>76861.776379999996</v>
      </c>
      <c r="Q13" s="29"/>
      <c r="R13" s="29"/>
      <c r="S13" s="29"/>
      <c r="T13" s="29"/>
    </row>
    <row r="14" spans="1:20" ht="64.5" x14ac:dyDescent="0.25">
      <c r="A14" s="18" t="s">
        <v>39</v>
      </c>
      <c r="B14" s="21">
        <v>87.2363</v>
      </c>
      <c r="C14" s="21">
        <v>45.905999999999999</v>
      </c>
      <c r="D14" s="21"/>
      <c r="E14" s="21"/>
      <c r="F14" s="21"/>
      <c r="G14" s="21"/>
      <c r="H14" s="21"/>
      <c r="I14" s="21">
        <v>1.7821</v>
      </c>
      <c r="J14" s="21"/>
      <c r="K14" s="21">
        <v>3.7603</v>
      </c>
      <c r="L14" s="21"/>
      <c r="M14" s="21"/>
      <c r="N14" s="21"/>
      <c r="O14" s="21"/>
      <c r="P14" s="41">
        <v>138.68469999999999</v>
      </c>
      <c r="Q14" s="29"/>
      <c r="R14" s="29"/>
      <c r="S14" s="29"/>
      <c r="T14" s="29"/>
    </row>
    <row r="15" spans="1:20" ht="90" x14ac:dyDescent="0.25">
      <c r="A15" s="18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v>52.291640000000001</v>
      </c>
      <c r="O15" s="21">
        <v>7.7999900000000002</v>
      </c>
      <c r="P15" s="41">
        <v>60.091630000000002</v>
      </c>
      <c r="Q15" s="29"/>
      <c r="R15" s="29"/>
      <c r="S15" s="29"/>
      <c r="T15" s="29"/>
    </row>
    <row r="16" spans="1:20" ht="77.25" x14ac:dyDescent="0.25">
      <c r="A16" s="18" t="s">
        <v>41</v>
      </c>
      <c r="B16" s="21"/>
      <c r="C16" s="21"/>
      <c r="D16" s="21"/>
      <c r="E16" s="21"/>
      <c r="F16" s="21"/>
      <c r="G16" s="21"/>
      <c r="H16" s="21"/>
      <c r="I16" s="21">
        <v>182</v>
      </c>
      <c r="J16" s="21"/>
      <c r="K16" s="21"/>
      <c r="L16" s="21"/>
      <c r="M16" s="21"/>
      <c r="N16" s="21"/>
      <c r="O16" s="21"/>
      <c r="P16" s="41">
        <v>182</v>
      </c>
      <c r="Q16" s="29"/>
      <c r="R16" s="29"/>
      <c r="S16" s="29"/>
      <c r="T16" s="29"/>
    </row>
    <row r="17" spans="1:20" ht="51.75" x14ac:dyDescent="0.25">
      <c r="A17" s="18" t="s">
        <v>42</v>
      </c>
      <c r="B17" s="21">
        <v>242.72471999999999</v>
      </c>
      <c r="C17" s="21">
        <v>554</v>
      </c>
      <c r="D17" s="21">
        <v>53.192</v>
      </c>
      <c r="E17" s="21"/>
      <c r="F17" s="21"/>
      <c r="G17" s="21"/>
      <c r="H17" s="21"/>
      <c r="I17" s="21"/>
      <c r="J17" s="21"/>
      <c r="K17" s="21"/>
      <c r="L17" s="21">
        <v>107.21052</v>
      </c>
      <c r="M17" s="21"/>
      <c r="N17" s="21">
        <v>64.671139999999994</v>
      </c>
      <c r="O17" s="21"/>
      <c r="P17" s="41">
        <v>1021.79838</v>
      </c>
      <c r="Q17" s="29"/>
      <c r="R17" s="29"/>
      <c r="S17" s="29"/>
      <c r="T17" s="29"/>
    </row>
    <row r="18" spans="1:20" ht="90" x14ac:dyDescent="0.25">
      <c r="A18" s="18" t="s">
        <v>43</v>
      </c>
      <c r="B18" s="21"/>
      <c r="C18" s="21"/>
      <c r="D18" s="21"/>
      <c r="E18" s="21"/>
      <c r="F18" s="21"/>
      <c r="G18" s="21"/>
      <c r="H18" s="21">
        <v>40</v>
      </c>
      <c r="I18" s="21"/>
      <c r="J18" s="21">
        <v>334.95</v>
      </c>
      <c r="K18" s="21"/>
      <c r="L18" s="21"/>
      <c r="M18" s="21"/>
      <c r="N18" s="21"/>
      <c r="O18" s="21"/>
      <c r="P18" s="41">
        <v>374.95</v>
      </c>
      <c r="Q18" s="29"/>
      <c r="R18" s="29"/>
      <c r="S18" s="29"/>
      <c r="T18" s="29"/>
    </row>
    <row r="19" spans="1:20" ht="51.75" x14ac:dyDescent="0.25">
      <c r="A19" s="18" t="s">
        <v>44</v>
      </c>
      <c r="B19" s="21"/>
      <c r="C19" s="21">
        <v>3037.82123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41">
        <v>3037.82123</v>
      </c>
      <c r="Q19" s="29"/>
      <c r="R19" s="29"/>
      <c r="S19" s="29"/>
      <c r="T19" s="29"/>
    </row>
    <row r="20" spans="1:20" ht="51.75" x14ac:dyDescent="0.25">
      <c r="A20" s="18" t="s">
        <v>45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>
        <v>-194.35</v>
      </c>
      <c r="N20" s="21"/>
      <c r="O20" s="21"/>
      <c r="P20" s="41">
        <v>-194.35</v>
      </c>
      <c r="Q20" s="29"/>
      <c r="R20" s="29"/>
      <c r="S20" s="29"/>
      <c r="T20" s="29"/>
    </row>
    <row r="21" spans="1:20" ht="39" x14ac:dyDescent="0.25">
      <c r="A21" s="18" t="s">
        <v>46</v>
      </c>
      <c r="B21" s="21"/>
      <c r="C21" s="21"/>
      <c r="D21" s="21"/>
      <c r="E21" s="21"/>
      <c r="F21" s="21"/>
      <c r="G21" s="21"/>
      <c r="H21" s="21"/>
      <c r="I21" s="21"/>
      <c r="J21" s="21"/>
      <c r="K21" s="21">
        <v>4858.0682100000004</v>
      </c>
      <c r="L21" s="21"/>
      <c r="M21" s="21"/>
      <c r="N21" s="21"/>
      <c r="O21" s="21"/>
      <c r="P21" s="41">
        <v>4858.0682100000004</v>
      </c>
      <c r="Q21" s="29"/>
      <c r="R21" s="29"/>
      <c r="S21" s="29"/>
      <c r="T21" s="29"/>
    </row>
    <row r="22" spans="1:20" ht="128.25" x14ac:dyDescent="0.25">
      <c r="A22" s="18" t="s">
        <v>47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v>-187.64850999999999</v>
      </c>
      <c r="O22" s="21"/>
      <c r="P22" s="41">
        <v>-187.64850999999999</v>
      </c>
      <c r="Q22" s="29"/>
      <c r="R22" s="29"/>
      <c r="S22" s="29"/>
      <c r="T22" s="29"/>
    </row>
    <row r="23" spans="1:20" ht="26.25" x14ac:dyDescent="0.25">
      <c r="A23" s="18" t="s">
        <v>48</v>
      </c>
      <c r="B23" s="21">
        <v>150000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1">
        <v>150000</v>
      </c>
      <c r="Q23" s="29"/>
      <c r="R23" s="29"/>
      <c r="S23" s="29"/>
      <c r="T23" s="29"/>
    </row>
    <row r="24" spans="1:20" ht="166.5" x14ac:dyDescent="0.25">
      <c r="A24" s="18" t="s">
        <v>49</v>
      </c>
      <c r="B24" s="21">
        <v>25000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1">
        <v>25000</v>
      </c>
      <c r="Q24" s="29"/>
      <c r="R24" s="29"/>
      <c r="S24" s="29"/>
      <c r="T24" s="29"/>
    </row>
    <row r="25" spans="1:20" ht="90" x14ac:dyDescent="0.25">
      <c r="A25" s="18" t="s">
        <v>50</v>
      </c>
      <c r="B25" s="21">
        <v>17519.5278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41">
        <v>17519.5278</v>
      </c>
      <c r="Q25" s="29"/>
      <c r="R25" s="29"/>
      <c r="S25" s="29"/>
      <c r="T25" s="29"/>
    </row>
    <row r="26" spans="1:20" ht="26.25" x14ac:dyDescent="0.25">
      <c r="A26" s="18" t="s">
        <v>51</v>
      </c>
      <c r="B26" s="21">
        <v>36180.545420000002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1">
        <v>36180.545420000002</v>
      </c>
      <c r="Q26" s="29"/>
      <c r="R26" s="29"/>
      <c r="S26" s="29"/>
      <c r="T26" s="29"/>
    </row>
    <row r="27" spans="1:20" ht="204.75" x14ac:dyDescent="0.25">
      <c r="A27" s="18" t="s">
        <v>52</v>
      </c>
      <c r="B27" s="21"/>
      <c r="C27" s="21">
        <v>703.72825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1">
        <v>703.72825</v>
      </c>
      <c r="Q27" s="29"/>
      <c r="R27" s="29"/>
      <c r="S27" s="29"/>
      <c r="T27" s="29"/>
    </row>
    <row r="28" spans="1:20" ht="102.75" x14ac:dyDescent="0.25">
      <c r="A28" s="18" t="s">
        <v>53</v>
      </c>
      <c r="B28" s="21">
        <v>7559.9662699999999</v>
      </c>
      <c r="C28" s="21"/>
      <c r="D28" s="21"/>
      <c r="E28" s="21"/>
      <c r="F28" s="21"/>
      <c r="G28" s="21"/>
      <c r="H28" s="21"/>
      <c r="I28" s="21">
        <v>28679.611239999998</v>
      </c>
      <c r="J28" s="21"/>
      <c r="K28" s="21"/>
      <c r="L28" s="21"/>
      <c r="M28" s="21"/>
      <c r="N28" s="21"/>
      <c r="O28" s="21"/>
      <c r="P28" s="41">
        <v>36239.577510000003</v>
      </c>
      <c r="Q28" s="29"/>
      <c r="R28" s="29"/>
      <c r="S28" s="29"/>
      <c r="T28" s="29"/>
    </row>
    <row r="29" spans="1:20" ht="90" x14ac:dyDescent="0.25">
      <c r="A29" s="18" t="s">
        <v>54</v>
      </c>
      <c r="B29" s="21">
        <v>28445.190040000001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1">
        <v>28445.190040000001</v>
      </c>
      <c r="Q29" s="29"/>
      <c r="R29" s="29"/>
      <c r="S29" s="29"/>
      <c r="T29" s="29"/>
    </row>
    <row r="30" spans="1:20" ht="51.75" x14ac:dyDescent="0.25">
      <c r="A30" s="18" t="s">
        <v>55</v>
      </c>
      <c r="B30" s="21"/>
      <c r="C30" s="21">
        <v>605.28599999999994</v>
      </c>
      <c r="D30" s="21">
        <v>230.12299999999999</v>
      </c>
      <c r="E30" s="21"/>
      <c r="F30" s="21"/>
      <c r="G30" s="21"/>
      <c r="H30" s="21"/>
      <c r="I30" s="21"/>
      <c r="J30" s="21">
        <v>1525.095</v>
      </c>
      <c r="K30" s="21"/>
      <c r="L30" s="21"/>
      <c r="M30" s="21"/>
      <c r="N30" s="21"/>
      <c r="O30" s="21"/>
      <c r="P30" s="41">
        <v>2360.5039999999999</v>
      </c>
      <c r="Q30" s="29"/>
      <c r="R30" s="29"/>
      <c r="S30" s="29"/>
      <c r="T30" s="29"/>
    </row>
    <row r="31" spans="1:20" ht="39" x14ac:dyDescent="0.25">
      <c r="A31" s="18" t="s">
        <v>56</v>
      </c>
      <c r="B31" s="21"/>
      <c r="C31" s="21">
        <v>3.3109999999999999</v>
      </c>
      <c r="D31" s="21"/>
      <c r="E31" s="21"/>
      <c r="F31" s="21"/>
      <c r="G31" s="21"/>
      <c r="H31" s="21">
        <v>57.526000000000003</v>
      </c>
      <c r="I31" s="21"/>
      <c r="J31" s="21">
        <v>230.10400000000001</v>
      </c>
      <c r="K31" s="21"/>
      <c r="L31" s="21"/>
      <c r="M31" s="21"/>
      <c r="N31" s="21"/>
      <c r="O31" s="21"/>
      <c r="P31" s="41">
        <v>290.94099999999997</v>
      </c>
      <c r="Q31" s="29"/>
      <c r="R31" s="29"/>
      <c r="S31" s="29"/>
      <c r="T31" s="29"/>
    </row>
    <row r="32" spans="1:20" ht="51.75" x14ac:dyDescent="0.25">
      <c r="A32" s="18" t="s">
        <v>57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>
        <v>735.91498000000001</v>
      </c>
      <c r="M32" s="21"/>
      <c r="N32" s="21"/>
      <c r="O32" s="21"/>
      <c r="P32" s="41">
        <v>735.91498000000001</v>
      </c>
      <c r="Q32" s="29"/>
      <c r="R32" s="29"/>
      <c r="S32" s="29"/>
      <c r="T32" s="29"/>
    </row>
    <row r="33" spans="1:20" x14ac:dyDescent="0.25">
      <c r="A33" s="19" t="s">
        <v>58</v>
      </c>
      <c r="B33" s="22">
        <v>612604.70164999994</v>
      </c>
      <c r="C33" s="22">
        <v>128904.87592000001</v>
      </c>
      <c r="D33" s="22">
        <v>11753.056200000001</v>
      </c>
      <c r="E33" s="22">
        <v>38830.54</v>
      </c>
      <c r="F33" s="22">
        <v>548</v>
      </c>
      <c r="G33" s="22">
        <v>8030.1</v>
      </c>
      <c r="H33" s="22">
        <v>27873.896000000001</v>
      </c>
      <c r="I33" s="22">
        <v>31545.737209999999</v>
      </c>
      <c r="J33" s="22">
        <v>53632.518730000003</v>
      </c>
      <c r="K33" s="22">
        <v>19422.702509999999</v>
      </c>
      <c r="L33" s="22">
        <v>37823.162250000001</v>
      </c>
      <c r="M33" s="22">
        <v>1841.1388899999999</v>
      </c>
      <c r="N33" s="22">
        <v>5401.3535899999997</v>
      </c>
      <c r="O33" s="22">
        <v>4210.7097100000001</v>
      </c>
      <c r="P33" s="41">
        <v>982422.49265999999</v>
      </c>
      <c r="Q33" s="37"/>
      <c r="R33" s="37"/>
      <c r="S33" s="37"/>
      <c r="T33" s="37"/>
    </row>
    <row r="34" spans="1:20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20" x14ac:dyDescent="0.25">
      <c r="A35" s="33" t="s">
        <v>28</v>
      </c>
      <c r="B35" s="42">
        <f>P33+Учреждения!B90</f>
        <v>4750099.7476700004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20" ht="32.25" customHeight="1" x14ac:dyDescent="0.25">
      <c r="A36" s="33" t="str">
        <f>CONCATENATE("Остатки бюджетных средств на ",C2,"г.")</f>
        <v>Остатки бюджетных средств на 25.12.2023г.</v>
      </c>
      <c r="B36" s="42">
        <v>1921198.2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2023-12-27T04:58:33Z</dcterms:modified>
</cp:coreProperties>
</file>