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Бюджетополучатели" sheetId="1" r:id="rId1"/>
    <sheet name="Муниципальные районы" sheetId="2" r:id="rId2"/>
  </sheets>
  <definedNames>
    <definedName name="_xlnm._FilterDatabase" localSheetId="0" hidden="1">Бюджетополучатели!$A$5:$D$89</definedName>
    <definedName name="Date">Бюджетополучатели!$F$14</definedName>
    <definedName name="EndData">Бюджетополучатели!$F$5</definedName>
    <definedName name="EndData1">Бюджетополучатели!$F$2</definedName>
    <definedName name="EndData2">'Муниципальные районы'!$A$1</definedName>
    <definedName name="EndDate">Бюджетополучатели!$F$86</definedName>
    <definedName name="period">Бюджетополучатели!$F$12</definedName>
    <definedName name="StartData">Бюджетополучатели!$F$4</definedName>
    <definedName name="StartData1">Бюджетополучатели!$F$1</definedName>
    <definedName name="Year">Бюджетополучатели!$F$13</definedName>
    <definedName name="_xlnm.Print_Titles" localSheetId="0">Бюджетополучатели!$95:$96</definedName>
    <definedName name="_xlnm.Print_Titles" localSheetId="1">'Муниципальные районы'!$1:$3</definedName>
    <definedName name="_xlnm.Print_Area" localSheetId="0">Бюджетополучатели!$A$1:$E$134</definedName>
    <definedName name="_xlnm.Print_Area" localSheetId="1">'Муниципальные районы'!$A$1:$P$62</definedName>
  </definedNames>
  <calcPr calcId="162913" refMode="R1C1"/>
</workbook>
</file>

<file path=xl/calcChain.xml><?xml version="1.0" encoding="utf-8"?>
<calcChain xmlns="http://schemas.openxmlformats.org/spreadsheetml/2006/main">
  <c r="D12" i="1" l="1"/>
  <c r="D88" i="1" l="1"/>
  <c r="D14" i="1" l="1"/>
  <c r="D87" i="1" l="1"/>
  <c r="F3" i="1" l="1"/>
  <c r="I1" i="1" l="1"/>
  <c r="G1" i="1" l="1"/>
  <c r="F12" i="1" s="1"/>
  <c r="A2" i="1" s="1"/>
  <c r="H3" i="1" l="1"/>
  <c r="G3" i="1" l="1"/>
  <c r="A2" i="2"/>
  <c r="H1" i="1" l="1"/>
  <c r="A5" i="1" s="1"/>
  <c r="H2" i="1"/>
  <c r="G2" i="1"/>
</calcChain>
</file>

<file path=xl/sharedStrings.xml><?xml version="1.0" encoding="utf-8"?>
<sst xmlns="http://schemas.openxmlformats.org/spreadsheetml/2006/main" count="209" uniqueCount="208">
  <si>
    <t>тыс.рублей</t>
  </si>
  <si>
    <t>Собственные доходы</t>
  </si>
  <si>
    <t>Всего</t>
  </si>
  <si>
    <t xml:space="preserve">в том числе: </t>
  </si>
  <si>
    <t>Оплата труда</t>
  </si>
  <si>
    <t>Начисления на выплаты по оплате труда</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</si>
  <si>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</si>
  <si>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</si>
  <si>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</si>
  <si>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БАЛАНС</t>
  </si>
  <si>
    <t>Финансовая помощь из федерального бюджета</t>
  </si>
  <si>
    <t>в т.ч. целевые средства</t>
  </si>
  <si>
    <t>ИТОГО ДОХОДОВ</t>
  </si>
  <si>
    <t>ИТОГО РАСХОДОВ</t>
  </si>
  <si>
    <t>Расшифровка расходов:</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</si>
  <si>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</si>
  <si>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</si>
  <si>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</si>
  <si>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</si>
  <si>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</si>
  <si>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</si>
  <si>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</si>
  <si>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</si>
  <si>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</si>
  <si>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</si>
  <si>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</si>
  <si>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</si>
  <si>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</si>
  <si>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</si>
  <si>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</si>
  <si>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</si>
  <si>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Меры социальной поддержки отдельных категорий граждан</t>
  </si>
  <si>
    <t>01.01.2023</t>
  </si>
  <si>
    <t>01.01.2024</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</si>
  <si>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</si>
  <si>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</si>
  <si>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</si>
  <si>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</si>
  <si>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</si>
  <si>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</si>
  <si>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</si>
  <si>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</si>
  <si>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</si>
  <si>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</si>
  <si>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</si>
  <si>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</si>
  <si>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</si>
  <si>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</si>
  <si>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</si>
  <si>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</si>
  <si>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</si>
  <si>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</si>
  <si>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</si>
  <si>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</si>
  <si>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</si>
  <si>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</si>
  <si>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для осуществления государственных полномочий Камчатского края на государственную регистрацию актов гражданского состояния</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</si>
  <si>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</si>
  <si>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</si>
  <si>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</si>
  <si>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</si>
  <si>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Иные межбюджетные трансферты на возмещение произведенных расходов по организации работы пунктов временного размещения, размещению и питанию граждан Российской Федерации, Украины, Донецкой Народной Республики, Луганской Народной Республики и лиц без гражданства, постоянно проживающих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Луганской Народной Республики и прибывших на территорию Камчатского края в экстренном массовом порядке и находящихся в пунктах временного размещения</t>
  </si>
  <si>
    <t>Субвенции для осуществления отдельных государственных полномочий Камчатского края по установлению регулируемых тарифов на перевозки пассажиров и багажа автомобильным транспортом общего пользования по муниципальным маршрутам регулярных перевозок в Камчатском крае</t>
  </si>
  <si>
    <t>Иные межбюджетные трансферты в целях восстановления социально значимых объектов Камчатского края, пострадавших в результате землетрясения в апреле 2023 г.</t>
  </si>
  <si>
    <t>Расходы, связанные с особым режимом безопасного функционирования закрытых административно-территориальных образований</t>
  </si>
  <si>
    <t>Осуществление первичного воинского учета органами местного самоуправления поселений, муниципальных и городских округов</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</si>
  <si>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</si>
  <si>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</si>
  <si>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Строительство и реконструкция (модернизация) объектов питьевого водоснабжения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</si>
  <si>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</si>
  <si>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Финансовое обеспечение дорожной деятельности</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</si>
  <si>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(Разработка архитектурно-планировочного решения и формирование земельного участка по объекту «Кампус для обучающихся образовательных организаций высшего образования и профессиональных образовательных организаций, расположенных в Петропавловск- Камчатском городском округе»)</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</si>
  <si>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(Приобретение и монтаж модульного спортивного зала для МОКУ «Соболевская средняя школа» Соболевского муниципального района)</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</si>
  <si>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(Детский сад по ул. Вилюйская, 60 в г. Петропавловске-Камчатском)</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</si>
  <si>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(Спортивный зал в Козыревском сельском поселении Усть-Камчатского муниципального района Камчатского края)</t>
  </si>
  <si>
    <t>Реализация программ формирования современной городской среды</t>
  </si>
  <si>
    <t>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</si>
  <si>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</si>
  <si>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</si>
  <si>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</si>
  <si>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Реализация мероприятий, связанных со строительством и (или) реконструкцией объектов обращения с отходами производства и потребления, в том числе твердыми коммунальными отходами (включая проектные работы)</t>
  </si>
  <si>
    <t>Реализация проектов по развитию территорий, расположенных в границах населенных пунктов, предусматривающих строительство жилья</t>
  </si>
  <si>
    <t>Строительство автомобильной дороги от пос. Заозерный до Халактырского пляжа</t>
  </si>
  <si>
    <t>Приобретение подвижного состава пассажирского транспорта общего пользования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</si>
  <si>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</si>
  <si>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</si>
  <si>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Обеспечение развития и укрепления материально-технической базы домов культуры в населенных пунктах с числом жителей до 50 тысяч человек</t>
  </si>
  <si>
    <t>Обеспечение комплексного развития сельских территорий</t>
  </si>
  <si>
    <t>Подготовка проектов межевания земельных участков и проведение кадастровых работ</t>
  </si>
  <si>
    <t>Всего:</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</si>
  <si>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</si>
  <si>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</si>
  <si>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</si>
  <si>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</si>
  <si>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</si>
  <si>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</si>
  <si>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</si>
  <si>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</si>
  <si>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</si>
  <si>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</si>
  <si>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</si>
  <si>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</si>
  <si>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</si>
  <si>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</si>
  <si>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</si>
  <si>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</si>
  <si>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</si>
  <si>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</si>
  <si>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</si>
  <si>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</si>
  <si>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</si>
  <si>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</si>
  <si>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</si>
  <si>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</si>
  <si>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</si>
  <si>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</si>
  <si>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</si>
  <si>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Агентство лесного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</si>
  <si>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</si>
  <si>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</si>
  <si>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</si>
  <si>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</si>
  <si>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и молодежи Камчатского края</t>
  </si>
  <si>
    <t>Елизовская территориальная избирательная комиссия</t>
  </si>
  <si>
    <t>Усть-Камчатская территориальная избирательная комиссия</t>
  </si>
  <si>
    <t>31.12.2023</t>
  </si>
  <si>
    <t>01.12.2023</t>
  </si>
  <si>
    <t>Остатки средств на 01.01.2024 года</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</si>
  <si>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</si>
  <si>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</si>
  <si>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</si>
  <si>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реализацию мероприятий государственной программы Российской Федерации "Доступная среда"</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</si>
  <si>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</si>
  <si>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</si>
  <si>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</si>
  <si>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</si>
  <si>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 xml:space="preserve">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</si>
  <si>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</si>
  <si>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</si>
  <si>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</si>
  <si>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</si>
  <si>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 xml:space="preserve">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</si>
  <si>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</si>
  <si>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</si>
  <si>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Субсидии бюджетам субъектов Российской Федерации на строительство и реконструкцию (модернизацию) объектов питьевого водоснабжения</t>
  </si>
  <si>
    <t xml:space="preserve">Субсидии бюджетам субъектов Российской Федерации на софинансирование расходных обязательств субъектов Российской Федерации, возникающих при поддержке переоборудования существующей автомобильной техники, включая общественный транспорт и коммунальную технику, для использования природного газа в качестве топлива </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</si>
  <si>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</si>
  <si>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 xml:space="preserve">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</si>
  <si>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 xml:space="preserve">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 </t>
  </si>
  <si>
    <t>Субсидии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</si>
  <si>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 xml:space="preserve">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t>
  </si>
  <si>
    <t xml:space="preserve">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</si>
  <si>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</si>
  <si>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</si>
  <si>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</si>
  <si>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</si>
  <si>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</si>
  <si>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</si>
  <si>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</si>
  <si>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</si>
  <si>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развитие сети учреждений культурно-досугового типа</t>
  </si>
  <si>
    <t xml:space="preserve">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 </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</si>
  <si>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</si>
  <si>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</si>
  <si>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</si>
  <si>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</si>
  <si>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</si>
  <si>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</si>
  <si>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техническое оснащение муниципальных музеев</t>
  </si>
  <si>
    <t xml:space="preserve">Субсидии бюджетам субъектов Российской Федерации на подготовку проектов межевания земельных участков и на проведение кадастровых работ </t>
  </si>
  <si>
    <t xml:space="preserve">Субсидии бюджетам субъектов Российской Федерации на софинансирование закупки оборудования для создания "умных" спортивных площадок </t>
  </si>
  <si>
    <t>Субсидии бюджетам субъектов Российской Федерации на софинансирование создания и (или) модернизации инфраструктуры в сфере культуры региональной (муниципальной) собственности</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</si>
  <si>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</si>
  <si>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t>
  </si>
  <si>
    <t>Субсидии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</si>
  <si>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</si>
  <si>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</si>
  <si>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</si>
  <si>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</si>
  <si>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 xml:space="preserve">Субвенции бюджетам субъектов Российской Федерации на осуществление мер пожарной безопасности и тушение лесных пожаров </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</si>
  <si>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</si>
  <si>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</si>
  <si>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</si>
  <si>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</si>
  <si>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</si>
  <si>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</si>
  <si>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 xml:space="preserve">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</si>
  <si>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 xml:space="preserve">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t>
  </si>
  <si>
    <t>Межбюджетные трансферты, передаваемые бюджетам субъектов Российской Федерации на развитие инфраструктуры дорожного хозяйства, обеспечивающей транспортную связанность между центрами экономического роста</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</si>
  <si>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</si>
  <si>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</si>
  <si>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</si>
  <si>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Прочие межбюджетные трансферты, передаваемые бюджетам субъектов Российской Федерации</t>
  </si>
  <si>
    <t xml:space="preserve">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t>
  </si>
  <si>
    <t xml:space="preserve">Прочие безвозмездные поступления от государственных (муниципальных) организаций в бюджеты субъектов Российской Федерации </t>
  </si>
  <si>
    <t xml:space="preserve">Прочие безвозмездные поступления от негосударственных организаций в бюджеты субъектов Российской Федерации </t>
  </si>
  <si>
    <t>Прочие безвозмездные поступления в бюджеты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</si>
  <si>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</si>
  <si>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Ввозврат остатков субсидий, субвенций и иных межбюджетных трансфертов, имеющих целевое назначение, прошлых лет</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</si>
  <si>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t>
  </si>
  <si>
    <t>Остаток средств на 01.01.2024 года с учетом привлеченных средств</t>
  </si>
  <si>
    <t>Возврат бюджетных кредитов, предоставленных юридическим лицам из краевого бюджета</t>
  </si>
  <si>
    <t xml:space="preserve">Привлечение коммерческих кредитов </t>
  </si>
  <si>
    <t>Погашение бюджетного кредита на пополнение остатка средств на едином счете бюджета</t>
  </si>
  <si>
    <t>Привлечение бюджетного кредита, предоставляемого в целях опережающего финансового обеспечения расходных обязательств субъектов Российской Федерации</t>
  </si>
  <si>
    <t>Привлечение бюджетного кредита на финансовое обеспечение реализации инфраструктурных проектов</t>
  </si>
  <si>
    <t>Погашение коммерческих кредитов</t>
  </si>
  <si>
    <t>из них целевые средства: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</si>
</sst>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 ###\ ###\ ###\ ##0.0"/>
  </numFmts>
  <fonts count="25"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b/>
      <sz val="9"/>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b/>
      <sz val="11"/>
      <color theme="1"/>
      <name val="Times New Roman"/>
      <family val="1"/>
      <charset val="204"/>
    </font>
    <font>
      <sz val="12"/>
      <color theme="0"/>
      <name val="Times New Roman"/>
      <family val="1"/>
    </font>
    <font>
      <sz val="11"/>
      <color theme="0"/>
      <name val="Calibri"/>
      <family val="2"/>
      <scheme val="minor"/>
    </font>
    <font>
      <b/>
      <sz val="11"/>
      <name val="Times New Roman"/>
      <family val="1"/>
    </font>
    <font>
      <i/>
      <sz val="11"/>
      <name val="Times New Roman"/>
      <family val="1"/>
    </font>
    <font>
      <b/>
      <i/>
      <sz val="11"/>
      <name val="Times New Roman"/>
      <family val="1"/>
    </font>
    <font>
      <sz val="11"/>
      <color theme="0" tint="-0.34998626667073579"/>
      <name val="Calibri"/>
      <family val="2"/>
      <scheme val="minor"/>
    </font>
    <font>
      <b/>
      <sz val="11"/>
      <color theme="1"/>
      <name val="Calibri"/>
      <family val="2"/>
      <scheme val="minor"/>
    </font>
    <font>
      <sz val="11"/>
      <color theme="1"/>
      <name val="Times New Roman"/>
      <family val="1"/>
      <charset val="204"/>
    </font>
    <font>
      <sz val="10"/>
      <name val="Arial"/>
      <charset val="204"/>
    </font>
    <font>
      <sz val="10"/>
      <color rgb="FF000000"/>
      <name val="Times New Roman"/>
      <family val="2"/>
    </font>
    <font>
      <i/>
      <sz val="11"/>
      <name val="Times New Roman"/>
      <family val="1"/>
      <charset val="20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rgb="FF000000"/>
      </left>
      <right/>
      <top style="thin">
        <color indexed="64"/>
      </top>
      <bottom/>
      <diagonal/>
    </border>
    <border>
      <left/>
      <right/>
      <top style="thin">
        <color indexed="64"/>
      </top>
      <bottom/>
      <diagonal/>
    </border>
  </borders>
  <cellStyleXfs count="2">
    <xf numFmtId="0" fontId="0" fillId="0" borderId="0"/>
    <xf numFmtId="0" fontId="22" fillId="0" borderId="0"/>
  </cellStyleXfs>
  <cellXfs count="6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4" fillId="0" borderId="0" xfId="0" applyFont="1" applyBorder="1" applyAlignment="1">
      <alignment horizontal="right"/>
    </xf>
    <xf numFmtId="164" fontId="5" fillId="2" borderId="3" xfId="0" applyNumberFormat="1" applyFont="1" applyFill="1" applyBorder="1" applyAlignment="1"/>
    <xf numFmtId="164" fontId="3" fillId="0" borderId="3" xfId="0" applyNumberFormat="1" applyFont="1" applyFill="1" applyBorder="1" applyAlignment="1">
      <alignment horizontal="right" wrapText="1"/>
    </xf>
    <xf numFmtId="164" fontId="2" fillId="0" borderId="3" xfId="0" applyNumberFormat="1" applyFont="1" applyFill="1" applyBorder="1" applyAlignment="1">
      <alignment horizontal="right" wrapText="1"/>
    </xf>
    <xf numFmtId="164" fontId="3" fillId="0" borderId="3" xfId="0" applyNumberFormat="1" applyFont="1" applyFill="1" applyBorder="1" applyAlignment="1">
      <alignment horizontal="right" vertical="center" wrapText="1"/>
    </xf>
    <xf numFmtId="0" fontId="2" fillId="0" borderId="0" xfId="0" applyFont="1" applyFill="1" applyBorder="1" applyAlignment="1">
      <alignment horizontal="left" wrapText="1"/>
    </xf>
    <xf numFmtId="0" fontId="3" fillId="0" borderId="0" xfId="0" applyFont="1" applyFill="1" applyBorder="1"/>
    <xf numFmtId="49" fontId="3" fillId="0" borderId="3" xfId="0" applyNumberFormat="1" applyFont="1" applyBorder="1" applyAlignment="1">
      <alignment horizontal="left" vertical="center" wrapText="1"/>
    </xf>
    <xf numFmtId="0" fontId="6" fillId="2" borderId="0" xfId="0" applyFont="1" applyFill="1" applyBorder="1" applyAlignment="1"/>
    <xf numFmtId="164" fontId="7" fillId="2" borderId="3" xfId="0" applyNumberFormat="1" applyFont="1" applyFill="1" applyBorder="1" applyAlignment="1">
      <alignment horizontal="center"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3" xfId="0" applyFont="1" applyBorder="1" applyAlignment="1">
      <alignment horizontal="center" vertical="center" wrapText="1"/>
    </xf>
    <xf numFmtId="0" fontId="14" fillId="0" borderId="0" xfId="0" applyFont="1"/>
    <xf numFmtId="0" fontId="15" fillId="0" borderId="0" xfId="0" applyFont="1"/>
    <xf numFmtId="164" fontId="2" fillId="0" borderId="0" xfId="0" applyNumberFormat="1" applyFont="1" applyFill="1" applyBorder="1" applyAlignment="1">
      <alignment horizontal="right" wrapText="1"/>
    </xf>
    <xf numFmtId="164" fontId="17" fillId="0" borderId="0" xfId="0" applyNumberFormat="1" applyFont="1" applyFill="1" applyBorder="1" applyAlignment="1">
      <alignment horizontal="left" wrapText="1"/>
    </xf>
    <xf numFmtId="0" fontId="17" fillId="0" borderId="0" xfId="0" applyFont="1" applyFill="1" applyBorder="1" applyAlignment="1">
      <alignment horizontal="left" wrapText="1"/>
    </xf>
    <xf numFmtId="0" fontId="18" fillId="0" borderId="0" xfId="0" applyFont="1" applyFill="1" applyBorder="1" applyAlignment="1">
      <alignment wrapText="1"/>
    </xf>
    <xf numFmtId="0" fontId="16" fillId="0" borderId="3" xfId="0" applyFont="1" applyFill="1" applyBorder="1" applyAlignment="1">
      <alignment horizontal="center" vertical="top" wrapText="1"/>
    </xf>
    <xf numFmtId="49" fontId="16" fillId="0" borderId="3" xfId="0" applyNumberFormat="1" applyFont="1" applyBorder="1" applyAlignment="1">
      <alignment horizontal="left" vertical="center" wrapText="1"/>
    </xf>
    <xf numFmtId="0" fontId="19" fillId="0" borderId="0" xfId="0" applyNumberFormat="1" applyFont="1"/>
    <xf numFmtId="0" fontId="19" fillId="0" borderId="0" xfId="0" applyFont="1"/>
    <xf numFmtId="14" fontId="19" fillId="0" borderId="0" xfId="0" applyNumberFormat="1" applyFont="1"/>
    <xf numFmtId="49" fontId="5" fillId="2" borderId="3" xfId="0" applyNumberFormat="1" applyFont="1" applyFill="1" applyBorder="1" applyAlignment="1">
      <alignment horizontal="left" wrapText="1"/>
    </xf>
    <xf numFmtId="0" fontId="20" fillId="0" borderId="0" xfId="0" applyFont="1"/>
    <xf numFmtId="0" fontId="21" fillId="0" borderId="0" xfId="0" applyFont="1"/>
    <xf numFmtId="0" fontId="21" fillId="0" borderId="3" xfId="0" applyFont="1" applyBorder="1" applyAlignment="1">
      <alignment horizontal="left" vertical="center" wrapText="1"/>
    </xf>
    <xf numFmtId="164" fontId="10" fillId="2" borderId="3" xfId="0" applyNumberFormat="1" applyFont="1" applyFill="1" applyBorder="1" applyAlignment="1">
      <alignment horizontal="center" vertical="center" wrapText="1"/>
    </xf>
    <xf numFmtId="164" fontId="10" fillId="2" borderId="3" xfId="0" applyNumberFormat="1" applyFont="1" applyFill="1" applyBorder="1" applyAlignment="1">
      <alignment vertical="center" wrapText="1"/>
    </xf>
    <xf numFmtId="164" fontId="3" fillId="0" borderId="3" xfId="0" applyNumberFormat="1" applyFont="1" applyBorder="1" applyAlignment="1">
      <alignment horizontal="right" vertical="center" wrapText="1"/>
    </xf>
    <xf numFmtId="164" fontId="16" fillId="0" borderId="3" xfId="0" applyNumberFormat="1" applyFont="1" applyBorder="1" applyAlignment="1">
      <alignment horizontal="right" vertical="center" wrapText="1"/>
    </xf>
    <xf numFmtId="164" fontId="3" fillId="2" borderId="3" xfId="0" applyNumberFormat="1" applyFont="1" applyFill="1" applyBorder="1" applyAlignment="1">
      <alignment horizontal="right" wrapText="1"/>
    </xf>
    <xf numFmtId="164" fontId="2" fillId="2" borderId="3" xfId="0" applyNumberFormat="1" applyFont="1" applyFill="1" applyBorder="1" applyAlignment="1">
      <alignment horizontal="right" wrapText="1"/>
    </xf>
    <xf numFmtId="0" fontId="1" fillId="0" borderId="0" xfId="0" applyFont="1" applyAlignment="1">
      <alignment horizontal="center" wrapText="1"/>
    </xf>
    <xf numFmtId="164" fontId="5" fillId="2" borderId="0" xfId="0" applyNumberFormat="1" applyFont="1" applyFill="1" applyBorder="1" applyAlignment="1"/>
    <xf numFmtId="164" fontId="3" fillId="0" borderId="0" xfId="0" applyNumberFormat="1" applyFont="1" applyFill="1" applyBorder="1" applyAlignment="1">
      <alignment horizontal="right" wrapText="1"/>
    </xf>
    <xf numFmtId="164" fontId="3" fillId="0" borderId="0" xfId="0" applyNumberFormat="1" applyFont="1" applyFill="1" applyBorder="1" applyAlignment="1">
      <alignment horizontal="right" vertical="center" wrapText="1"/>
    </xf>
    <xf numFmtId="0" fontId="16" fillId="0" borderId="5" xfId="0" applyFont="1" applyFill="1" applyBorder="1" applyAlignment="1">
      <alignment horizontal="center" vertical="top" wrapText="1"/>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164" fontId="2" fillId="0" borderId="3" xfId="0" applyNumberFormat="1" applyFont="1" applyFill="1" applyBorder="1" applyAlignment="1">
      <alignment horizontal="left" wrapText="1"/>
    </xf>
    <xf numFmtId="0" fontId="3" fillId="0" borderId="3" xfId="0" applyFont="1" applyFill="1" applyBorder="1" applyAlignment="1">
      <alignment horizontal="left"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165" fontId="2" fillId="0" borderId="3" xfId="0" applyNumberFormat="1" applyFont="1" applyFill="1" applyBorder="1" applyAlignment="1">
      <alignment horizontal="center" vertical="center"/>
    </xf>
    <xf numFmtId="0" fontId="3" fillId="0" borderId="3" xfId="0" applyFont="1" applyBorder="1" applyAlignment="1">
      <alignment horizontal="left"/>
    </xf>
    <xf numFmtId="0" fontId="3" fillId="0" borderId="3" xfId="0" applyFont="1" applyBorder="1" applyAlignment="1">
      <alignment horizontal="left" wrapText="1"/>
    </xf>
    <xf numFmtId="0" fontId="16" fillId="0" borderId="3" xfId="0" applyFont="1" applyBorder="1" applyAlignment="1">
      <alignment horizontal="left" wrapText="1"/>
    </xf>
    <xf numFmtId="0" fontId="16" fillId="0" borderId="3" xfId="0" applyFont="1" applyBorder="1" applyAlignment="1">
      <alignment horizontal="left"/>
    </xf>
    <xf numFmtId="164" fontId="17" fillId="0" borderId="3" xfId="0" applyNumberFormat="1" applyFont="1" applyFill="1" applyBorder="1" applyAlignment="1">
      <alignment horizontal="left" wrapText="1"/>
    </xf>
    <xf numFmtId="0" fontId="17" fillId="0" borderId="3" xfId="0" applyFont="1" applyFill="1" applyBorder="1" applyAlignment="1">
      <alignment horizontal="left" wrapText="1"/>
    </xf>
    <xf numFmtId="165" fontId="2" fillId="0" borderId="3" xfId="0" applyNumberFormat="1" applyFont="1" applyFill="1" applyBorder="1" applyAlignment="1">
      <alignment horizontal="center" vertical="center" wrapText="1"/>
    </xf>
    <xf numFmtId="49" fontId="23" fillId="0" borderId="6" xfId="1" applyNumberFormat="1" applyFont="1" applyFill="1" applyBorder="1" applyAlignment="1" applyProtection="1">
      <alignment horizontal="left" vertical="center" wrapText="1"/>
    </xf>
    <xf numFmtId="0" fontId="0" fillId="0" borderId="7" xfId="0" applyBorder="1" applyAlignment="1">
      <alignment horizontal="left"/>
    </xf>
    <xf numFmtId="166" fontId="23" fillId="0" borderId="3" xfId="1" applyNumberFormat="1" applyFont="1" applyFill="1" applyBorder="1" applyAlignment="1" applyProtection="1">
      <alignment horizontal="right" vertical="center"/>
    </xf>
    <xf numFmtId="0" fontId="22" fillId="0" borderId="0" xfId="1"/>
    <xf numFmtId="164" fontId="22" fillId="0" borderId="0" xfId="1" applyNumberFormat="1"/>
    <xf numFmtId="164" fontId="24" fillId="0" borderId="3" xfId="0" applyNumberFormat="1" applyFont="1" applyFill="1" applyBorder="1" applyAlignment="1">
      <alignment horizontal="right" vertical="center" wrapText="1"/>
    </xf>
  </cellXfs>
  <cellStyles count="2">
    <cellStyle name="Обычный" xfId="0" builtinId="0"/>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2"/>
  <sheetViews>
    <sheetView tabSelected="1" view="pageBreakPreview" zoomScaleNormal="100" zoomScaleSheetLayoutView="100" workbookViewId="0">
      <selection activeCell="A94" sqref="A94"/>
    </sheetView>
  </sheetViews>
  <sheetFormatPr defaultRowHeight="14.4" x14ac:dyDescent="0.3"/>
  <cols>
    <col min="1" max="1" width="69.33203125" customWidth="1"/>
    <col min="2" max="2" width="18.109375" customWidth="1"/>
    <col min="3" max="3" width="26.5546875" customWidth="1"/>
    <col min="4" max="5" width="16.5546875" customWidth="1"/>
    <col min="6" max="6" width="12.5546875" customWidth="1"/>
    <col min="7" max="7" width="16" bestFit="1" customWidth="1"/>
    <col min="9" max="9" width="10.109375" bestFit="1" customWidth="1"/>
  </cols>
  <sheetData>
    <row r="1" spans="1:13" ht="15.6" x14ac:dyDescent="0.3">
      <c r="A1" s="47" t="s">
        <v>9</v>
      </c>
      <c r="B1" s="47"/>
      <c r="C1" s="47"/>
      <c r="D1" s="47"/>
      <c r="E1" s="42"/>
      <c r="F1" s="29" t="s">
        <v>126</v>
      </c>
      <c r="G1" s="30" t="str">
        <f>TEXT(F1,"[$-FC19]ММ")</f>
        <v>12</v>
      </c>
      <c r="H1" s="30" t="str">
        <f>TEXT(F1,"[$-FC19]ДД.ММ.ГГГ \г")</f>
        <v>01.12.2023 г</v>
      </c>
      <c r="I1" s="30" t="str">
        <f>TEXT(F1,"[$-FC19]ГГГГ")</f>
        <v>2023</v>
      </c>
    </row>
    <row r="2" spans="1:13" ht="15.6" x14ac:dyDescent="0.3">
      <c r="A2" s="47" t="str">
        <f>CONCATENATE("доходов и расходов краевого бюджета за ",period," ",I1," года")</f>
        <v>доходов и расходов краевого бюджета за декабрь 2023 года</v>
      </c>
      <c r="B2" s="47"/>
      <c r="C2" s="47"/>
      <c r="D2" s="47"/>
      <c r="E2" s="42"/>
      <c r="F2" s="29" t="s">
        <v>125</v>
      </c>
      <c r="G2" s="30" t="str">
        <f>TEXT(F2,"[$-FC19]ДД ММММ ГГГ \г")</f>
        <v>31 декабря 2023 г</v>
      </c>
      <c r="H2" s="30" t="str">
        <f>TEXT(F2,"[$-FC19]ДД.ММ.ГГГ \г")</f>
        <v>31.12.2023 г</v>
      </c>
      <c r="I2" s="31"/>
    </row>
    <row r="3" spans="1:13" x14ac:dyDescent="0.3">
      <c r="A3" s="1"/>
      <c r="B3" s="2"/>
      <c r="C3" s="2"/>
      <c r="D3" s="3"/>
      <c r="E3" s="3"/>
      <c r="F3" s="30">
        <f>EndDate+1</f>
        <v>45293</v>
      </c>
      <c r="G3" s="30" t="str">
        <f>TEXT(F3,"[$-FC19]ДД ММММ ГГГ \г")</f>
        <v>02 января 2024 г</v>
      </c>
      <c r="H3" s="30" t="str">
        <f>TEXT(F3,"[$-FC19]ДД.ММ.ГГГ \г")</f>
        <v>02.01.2024 г</v>
      </c>
      <c r="I3" s="30"/>
    </row>
    <row r="4" spans="1:13" x14ac:dyDescent="0.3">
      <c r="A4" s="4"/>
      <c r="B4" s="5"/>
      <c r="C4" s="5"/>
      <c r="D4" s="6" t="s">
        <v>0</v>
      </c>
      <c r="E4" s="6"/>
      <c r="F4" s="30"/>
      <c r="G4" s="30"/>
      <c r="H4" s="30"/>
      <c r="I4" s="30"/>
    </row>
    <row r="5" spans="1:13" x14ac:dyDescent="0.3">
      <c r="A5" s="48" t="str">
        <f>CONCATENATE("Остаток средств на ",H1,"ода")</f>
        <v>Остаток средств на 01.12.2023 года</v>
      </c>
      <c r="B5" s="49"/>
      <c r="C5" s="49"/>
      <c r="D5" s="7">
        <v>8407095.0999999996</v>
      </c>
      <c r="E5" s="43"/>
      <c r="F5" s="31"/>
      <c r="G5" s="30"/>
      <c r="H5" s="30"/>
      <c r="I5" s="30"/>
    </row>
    <row r="6" spans="1:13" ht="17.399999999999999" customHeight="1" x14ac:dyDescent="0.3">
      <c r="A6" s="51" t="s">
        <v>205</v>
      </c>
      <c r="B6" s="55"/>
      <c r="C6" s="55"/>
      <c r="D6" s="8">
        <v>248454.2</v>
      </c>
      <c r="E6" s="44"/>
      <c r="F6" s="30"/>
      <c r="G6" s="30"/>
      <c r="H6" s="30"/>
      <c r="I6" s="30"/>
    </row>
    <row r="7" spans="1:13" ht="29.4" customHeight="1" x14ac:dyDescent="0.3">
      <c r="A7" s="51" t="s">
        <v>204</v>
      </c>
      <c r="B7" s="55"/>
      <c r="C7" s="55"/>
      <c r="D7" s="8">
        <v>151993.60000000001</v>
      </c>
      <c r="E7" s="44"/>
      <c r="F7" s="30"/>
      <c r="G7" s="30"/>
      <c r="H7" s="30"/>
      <c r="I7" s="30"/>
    </row>
    <row r="8" spans="1:13" ht="15.6" customHeight="1" x14ac:dyDescent="0.3">
      <c r="A8" s="51" t="s">
        <v>202</v>
      </c>
      <c r="B8" s="55"/>
      <c r="C8" s="55"/>
      <c r="D8" s="8">
        <v>2670000</v>
      </c>
      <c r="E8" s="44"/>
      <c r="F8" s="30"/>
      <c r="G8" s="30"/>
      <c r="H8" s="30"/>
      <c r="I8" s="30"/>
    </row>
    <row r="9" spans="1:13" ht="18.600000000000001" customHeight="1" x14ac:dyDescent="0.3">
      <c r="A9" s="51" t="s">
        <v>201</v>
      </c>
      <c r="B9" s="55"/>
      <c r="C9" s="55"/>
      <c r="D9" s="8">
        <v>1435974.3</v>
      </c>
      <c r="E9" s="44"/>
      <c r="F9" s="30"/>
      <c r="G9" s="30"/>
      <c r="H9" s="30"/>
      <c r="I9" s="30"/>
    </row>
    <row r="10" spans="1:13" ht="19.8" customHeight="1" x14ac:dyDescent="0.3">
      <c r="A10" s="51" t="s">
        <v>206</v>
      </c>
      <c r="B10" s="55"/>
      <c r="C10" s="55"/>
      <c r="D10" s="8">
        <v>3000000</v>
      </c>
      <c r="E10" s="44"/>
      <c r="F10" s="30"/>
      <c r="G10" s="30"/>
      <c r="H10" s="30"/>
      <c r="I10" s="30"/>
    </row>
    <row r="11" spans="1:13" ht="18.600000000000001" customHeight="1" x14ac:dyDescent="0.3">
      <c r="A11" s="51" t="s">
        <v>203</v>
      </c>
      <c r="B11" s="55"/>
      <c r="C11" s="55"/>
      <c r="D11" s="8">
        <v>1670000</v>
      </c>
      <c r="E11" s="44"/>
      <c r="F11" s="30"/>
      <c r="G11" s="30"/>
      <c r="H11" s="30"/>
      <c r="I11" s="30"/>
    </row>
    <row r="12" spans="1:13" x14ac:dyDescent="0.3">
      <c r="A12" s="51" t="s">
        <v>1</v>
      </c>
      <c r="B12" s="55"/>
      <c r="C12" s="55"/>
      <c r="D12" s="8">
        <f>D86-D13</f>
        <v>4868733.2000000011</v>
      </c>
      <c r="E12" s="44"/>
      <c r="F12" s="30" t="str">
        <f>IF(G1="01","январь",(IF(G1="02","февраль",(IF(G1="03","март",(IF(G1="04","апрель",(IF(G1="05","май",(IF(G1="06","июнь",(IF(G1="07","июль",(IF(G1="08","август",(IF(G1="09","сентябрь",(IF(G1="08","август",(IF(G1="09","сентябрь",(IF(G1="10","октябрь",(IF(G1="11","ноябрь","декабрь")))))))))))))))))))))))))</f>
        <v>декабрь</v>
      </c>
      <c r="G12" s="30"/>
      <c r="H12" s="30"/>
      <c r="I12" s="30"/>
    </row>
    <row r="13" spans="1:13" x14ac:dyDescent="0.3">
      <c r="A13" s="56" t="s">
        <v>10</v>
      </c>
      <c r="B13" s="55"/>
      <c r="C13" s="55"/>
      <c r="D13" s="10">
        <v>10162911.6</v>
      </c>
      <c r="E13" s="45"/>
      <c r="F13" s="30"/>
      <c r="G13" s="30"/>
      <c r="H13" s="30"/>
      <c r="I13" s="30"/>
    </row>
    <row r="14" spans="1:13" x14ac:dyDescent="0.3">
      <c r="A14" s="56" t="s">
        <v>11</v>
      </c>
      <c r="B14" s="55"/>
      <c r="C14" s="55"/>
      <c r="D14" s="10">
        <f>SUM(D15:D85)</f>
        <v>6816082.8999999994</v>
      </c>
      <c r="E14" s="45"/>
      <c r="F14" s="30" t="s">
        <v>32</v>
      </c>
    </row>
    <row r="15" spans="1:13" ht="28.5" customHeight="1" x14ac:dyDescent="0.3">
      <c r="A15" s="62" t="s">
        <v>128</v>
      </c>
      <c r="B15" s="63"/>
      <c r="C15" s="63"/>
      <c r="D15" s="64">
        <v>60125.4</v>
      </c>
      <c r="E15" s="66"/>
      <c r="F15" s="65"/>
      <c r="G15" s="65"/>
      <c r="H15" s="65"/>
      <c r="I15" s="65"/>
      <c r="J15" s="65"/>
      <c r="K15" s="65"/>
      <c r="L15" s="65"/>
      <c r="M15" s="65"/>
    </row>
    <row r="16" spans="1:13" ht="40.5" customHeight="1" x14ac:dyDescent="0.3">
      <c r="A16" s="62" t="s">
        <v>129</v>
      </c>
      <c r="B16" s="63"/>
      <c r="C16" s="63"/>
      <c r="D16" s="64">
        <v>36810</v>
      </c>
      <c r="E16" s="65"/>
      <c r="F16" s="65"/>
      <c r="G16" s="65"/>
      <c r="H16" s="65"/>
      <c r="I16" s="65"/>
      <c r="J16" s="65"/>
      <c r="K16" s="65"/>
      <c r="L16" s="65"/>
      <c r="M16" s="65"/>
    </row>
    <row r="17" spans="1:13" ht="33.6" customHeight="1" x14ac:dyDescent="0.3">
      <c r="A17" s="62" t="s">
        <v>130</v>
      </c>
      <c r="B17" s="63"/>
      <c r="C17" s="63"/>
      <c r="D17" s="64">
        <v>102807.6</v>
      </c>
      <c r="E17" s="65"/>
      <c r="F17" s="65"/>
      <c r="G17" s="65"/>
      <c r="H17" s="65"/>
      <c r="I17" s="65"/>
      <c r="J17" s="65"/>
      <c r="K17" s="65"/>
      <c r="L17" s="65"/>
      <c r="M17" s="65"/>
    </row>
    <row r="18" spans="1:13" ht="35.4" customHeight="1" x14ac:dyDescent="0.3">
      <c r="A18" s="62" t="s">
        <v>131</v>
      </c>
      <c r="B18" s="63"/>
      <c r="C18" s="63"/>
      <c r="D18" s="64">
        <v>-2760.3</v>
      </c>
      <c r="E18" s="65"/>
      <c r="F18" s="65"/>
      <c r="G18" s="65"/>
      <c r="H18" s="65"/>
      <c r="I18" s="65"/>
      <c r="J18" s="65"/>
      <c r="K18" s="65"/>
      <c r="L18" s="65"/>
      <c r="M18" s="65"/>
    </row>
    <row r="19" spans="1:13" ht="40.5" customHeight="1" x14ac:dyDescent="0.3">
      <c r="A19" s="62" t="s">
        <v>132</v>
      </c>
      <c r="B19" s="63"/>
      <c r="C19" s="63"/>
      <c r="D19" s="64">
        <v>4084.9</v>
      </c>
      <c r="E19" s="65"/>
      <c r="F19" s="65"/>
      <c r="G19" s="65"/>
      <c r="H19" s="65"/>
      <c r="I19" s="65"/>
      <c r="J19" s="65"/>
      <c r="K19" s="65"/>
      <c r="L19" s="65"/>
      <c r="M19" s="65"/>
    </row>
    <row r="20" spans="1:13" ht="40.5" customHeight="1" x14ac:dyDescent="0.3">
      <c r="A20" s="62" t="s">
        <v>133</v>
      </c>
      <c r="B20" s="63"/>
      <c r="C20" s="63"/>
      <c r="D20" s="64">
        <v>14027.6</v>
      </c>
      <c r="E20" s="65"/>
      <c r="F20" s="65"/>
      <c r="G20" s="65"/>
      <c r="H20" s="65"/>
      <c r="I20" s="65"/>
      <c r="J20" s="65"/>
      <c r="K20" s="65"/>
      <c r="L20" s="65"/>
      <c r="M20" s="65"/>
    </row>
    <row r="21" spans="1:13" ht="40.5" customHeight="1" x14ac:dyDescent="0.3">
      <c r="A21" s="62" t="s">
        <v>134</v>
      </c>
      <c r="B21" s="63"/>
      <c r="C21" s="63"/>
      <c r="D21" s="64">
        <v>27812.9</v>
      </c>
      <c r="E21" s="65"/>
      <c r="F21" s="65"/>
      <c r="G21" s="65"/>
      <c r="H21" s="65"/>
      <c r="I21" s="65"/>
      <c r="J21" s="65"/>
      <c r="K21" s="65"/>
      <c r="L21" s="65"/>
      <c r="M21" s="65"/>
    </row>
    <row r="22" spans="1:13" ht="40.5" customHeight="1" x14ac:dyDescent="0.3">
      <c r="A22" s="62" t="s">
        <v>135</v>
      </c>
      <c r="B22" s="63"/>
      <c r="C22" s="63"/>
      <c r="D22" s="64">
        <v>509.2</v>
      </c>
      <c r="E22" s="65"/>
      <c r="F22" s="65"/>
      <c r="G22" s="65"/>
      <c r="H22" s="65"/>
      <c r="I22" s="65"/>
      <c r="J22" s="65"/>
      <c r="K22" s="65"/>
      <c r="L22" s="65"/>
      <c r="M22" s="65"/>
    </row>
    <row r="23" spans="1:13" ht="40.5" customHeight="1" x14ac:dyDescent="0.3">
      <c r="A23" s="62" t="s">
        <v>136</v>
      </c>
      <c r="B23" s="63"/>
      <c r="C23" s="63"/>
      <c r="D23" s="64">
        <v>0</v>
      </c>
      <c r="E23" s="65"/>
      <c r="F23" s="65"/>
      <c r="G23" s="65"/>
      <c r="H23" s="65"/>
      <c r="I23" s="65"/>
      <c r="J23" s="65"/>
      <c r="K23" s="65"/>
      <c r="L23" s="65"/>
      <c r="M23" s="65"/>
    </row>
    <row r="24" spans="1:13" ht="40.5" customHeight="1" x14ac:dyDescent="0.3">
      <c r="A24" s="62" t="s">
        <v>137</v>
      </c>
      <c r="B24" s="63"/>
      <c r="C24" s="63"/>
      <c r="D24" s="64">
        <v>3583.8</v>
      </c>
      <c r="E24" s="65"/>
      <c r="F24" s="65"/>
      <c r="G24" s="65"/>
      <c r="H24" s="65"/>
      <c r="I24" s="65"/>
      <c r="J24" s="65"/>
      <c r="K24" s="65"/>
      <c r="L24" s="65"/>
      <c r="M24" s="65"/>
    </row>
    <row r="25" spans="1:13" ht="40.5" customHeight="1" x14ac:dyDescent="0.3">
      <c r="A25" s="62" t="s">
        <v>138</v>
      </c>
      <c r="B25" s="63"/>
      <c r="C25" s="63"/>
      <c r="D25" s="64">
        <v>7362</v>
      </c>
      <c r="E25" s="65"/>
      <c r="F25" s="65"/>
      <c r="G25" s="65"/>
      <c r="H25" s="65"/>
      <c r="I25" s="65"/>
      <c r="J25" s="65"/>
      <c r="K25" s="65"/>
      <c r="L25" s="65"/>
      <c r="M25" s="65"/>
    </row>
    <row r="26" spans="1:13" ht="40.5" customHeight="1" x14ac:dyDescent="0.3">
      <c r="A26" s="62" t="s">
        <v>139</v>
      </c>
      <c r="B26" s="63"/>
      <c r="C26" s="63"/>
      <c r="D26" s="64">
        <v>13383.2</v>
      </c>
      <c r="E26" s="65"/>
      <c r="F26" s="65"/>
      <c r="G26" s="65"/>
      <c r="H26" s="65"/>
      <c r="I26" s="65"/>
      <c r="J26" s="65"/>
      <c r="K26" s="65"/>
      <c r="L26" s="65"/>
      <c r="M26" s="65"/>
    </row>
    <row r="27" spans="1:13" ht="40.5" customHeight="1" x14ac:dyDescent="0.3">
      <c r="A27" s="62" t="s">
        <v>140</v>
      </c>
      <c r="B27" s="63"/>
      <c r="C27" s="63"/>
      <c r="D27" s="64">
        <v>12798.2</v>
      </c>
      <c r="E27" s="65"/>
      <c r="F27" s="65"/>
      <c r="G27" s="65"/>
      <c r="H27" s="65"/>
      <c r="I27" s="65"/>
      <c r="J27" s="65"/>
      <c r="K27" s="65"/>
      <c r="L27" s="65"/>
      <c r="M27" s="65"/>
    </row>
    <row r="28" spans="1:13" ht="40.5" customHeight="1" x14ac:dyDescent="0.3">
      <c r="A28" s="62" t="s">
        <v>141</v>
      </c>
      <c r="B28" s="63"/>
      <c r="C28" s="63"/>
      <c r="D28" s="64">
        <v>3402.6</v>
      </c>
      <c r="E28" s="65"/>
      <c r="F28" s="65"/>
      <c r="G28" s="65"/>
      <c r="H28" s="65"/>
      <c r="I28" s="65"/>
      <c r="J28" s="65"/>
      <c r="K28" s="65"/>
      <c r="L28" s="65"/>
      <c r="M28" s="65"/>
    </row>
    <row r="29" spans="1:13" ht="40.5" customHeight="1" x14ac:dyDescent="0.3">
      <c r="A29" s="62" t="s">
        <v>142</v>
      </c>
      <c r="B29" s="63"/>
      <c r="C29" s="63"/>
      <c r="D29" s="64">
        <v>74.400000000000006</v>
      </c>
      <c r="E29" s="65"/>
      <c r="F29" s="65"/>
      <c r="G29" s="65"/>
      <c r="H29" s="65"/>
      <c r="I29" s="65"/>
      <c r="J29" s="65"/>
      <c r="K29" s="65"/>
      <c r="L29" s="65"/>
      <c r="M29" s="65"/>
    </row>
    <row r="30" spans="1:13" ht="40.5" customHeight="1" x14ac:dyDescent="0.3">
      <c r="A30" s="62" t="s">
        <v>143</v>
      </c>
      <c r="B30" s="63"/>
      <c r="C30" s="63"/>
      <c r="D30" s="64">
        <v>537.70000000000005</v>
      </c>
      <c r="E30" s="65"/>
      <c r="F30" s="65"/>
      <c r="G30" s="65"/>
      <c r="H30" s="65"/>
      <c r="I30" s="65"/>
      <c r="J30" s="65"/>
      <c r="K30" s="65"/>
      <c r="L30" s="65"/>
      <c r="M30" s="65"/>
    </row>
    <row r="31" spans="1:13" ht="40.5" customHeight="1" x14ac:dyDescent="0.3">
      <c r="A31" s="62" t="s">
        <v>144</v>
      </c>
      <c r="B31" s="63"/>
      <c r="C31" s="63"/>
      <c r="D31" s="64">
        <v>6435.5</v>
      </c>
      <c r="E31" s="65"/>
      <c r="F31" s="65"/>
      <c r="G31" s="65"/>
      <c r="H31" s="65"/>
      <c r="I31" s="65"/>
      <c r="J31" s="65"/>
      <c r="K31" s="65"/>
      <c r="L31" s="65"/>
      <c r="M31" s="65"/>
    </row>
    <row r="32" spans="1:13" ht="40.5" customHeight="1" x14ac:dyDescent="0.3">
      <c r="A32" s="62" t="s">
        <v>145</v>
      </c>
      <c r="B32" s="63"/>
      <c r="C32" s="63"/>
      <c r="D32" s="64">
        <v>362.9</v>
      </c>
      <c r="E32" s="65"/>
      <c r="F32" s="65"/>
      <c r="G32" s="65"/>
      <c r="H32" s="65"/>
      <c r="I32" s="65"/>
      <c r="J32" s="65"/>
      <c r="K32" s="65"/>
      <c r="L32" s="65"/>
      <c r="M32" s="65"/>
    </row>
    <row r="33" spans="1:13" ht="32.4" customHeight="1" x14ac:dyDescent="0.3">
      <c r="A33" s="62" t="s">
        <v>146</v>
      </c>
      <c r="B33" s="63"/>
      <c r="C33" s="63"/>
      <c r="D33" s="64">
        <v>2204.6</v>
      </c>
      <c r="E33" s="65"/>
      <c r="F33" s="65"/>
      <c r="G33" s="65"/>
      <c r="H33" s="65"/>
      <c r="I33" s="65"/>
      <c r="J33" s="65"/>
      <c r="K33" s="65"/>
      <c r="L33" s="65"/>
      <c r="M33" s="65"/>
    </row>
    <row r="34" spans="1:13" ht="31.2" customHeight="1" x14ac:dyDescent="0.3">
      <c r="A34" s="62" t="s">
        <v>147</v>
      </c>
      <c r="B34" s="63"/>
      <c r="C34" s="63"/>
      <c r="D34" s="64">
        <v>59152.800000000003</v>
      </c>
      <c r="E34" s="65"/>
      <c r="F34" s="65"/>
      <c r="G34" s="65"/>
      <c r="H34" s="65"/>
      <c r="I34" s="65"/>
      <c r="J34" s="65"/>
      <c r="K34" s="65"/>
      <c r="L34" s="65"/>
      <c r="M34" s="65"/>
    </row>
    <row r="35" spans="1:13" ht="27" customHeight="1" x14ac:dyDescent="0.3">
      <c r="A35" s="62" t="s">
        <v>148</v>
      </c>
      <c r="B35" s="63"/>
      <c r="C35" s="63"/>
      <c r="D35" s="64">
        <v>384275.6</v>
      </c>
      <c r="E35" s="65"/>
      <c r="F35" s="65"/>
      <c r="G35" s="65"/>
      <c r="H35" s="65"/>
      <c r="I35" s="65"/>
      <c r="J35" s="65"/>
      <c r="K35" s="65"/>
      <c r="L35" s="65"/>
      <c r="M35" s="65"/>
    </row>
    <row r="36" spans="1:13" ht="27" customHeight="1" x14ac:dyDescent="0.3">
      <c r="A36" s="62" t="s">
        <v>149</v>
      </c>
      <c r="B36" s="63"/>
      <c r="C36" s="63"/>
      <c r="D36" s="64">
        <v>657559.80000000005</v>
      </c>
      <c r="E36" s="65"/>
      <c r="F36" s="65"/>
      <c r="G36" s="65"/>
      <c r="H36" s="65"/>
      <c r="I36" s="65"/>
      <c r="J36" s="65"/>
      <c r="K36" s="65"/>
      <c r="L36" s="65"/>
      <c r="M36" s="65"/>
    </row>
    <row r="37" spans="1:13" ht="40.5" customHeight="1" x14ac:dyDescent="0.3">
      <c r="A37" s="62" t="s">
        <v>150</v>
      </c>
      <c r="B37" s="63"/>
      <c r="C37" s="63"/>
      <c r="D37" s="64">
        <v>1053</v>
      </c>
      <c r="E37" s="65"/>
      <c r="F37" s="65"/>
      <c r="G37" s="65"/>
      <c r="H37" s="65"/>
      <c r="I37" s="65"/>
      <c r="J37" s="65"/>
      <c r="K37" s="65"/>
      <c r="L37" s="65"/>
      <c r="M37" s="65"/>
    </row>
    <row r="38" spans="1:13" ht="40.5" customHeight="1" x14ac:dyDescent="0.3">
      <c r="A38" s="62" t="s">
        <v>151</v>
      </c>
      <c r="B38" s="63"/>
      <c r="C38" s="63"/>
      <c r="D38" s="64">
        <v>16288.1</v>
      </c>
      <c r="E38" s="65"/>
      <c r="F38" s="65"/>
      <c r="G38" s="65"/>
      <c r="H38" s="65"/>
      <c r="I38" s="65"/>
      <c r="J38" s="65"/>
      <c r="K38" s="65"/>
      <c r="L38" s="65"/>
      <c r="M38" s="65"/>
    </row>
    <row r="39" spans="1:13" ht="33" customHeight="1" x14ac:dyDescent="0.3">
      <c r="A39" s="62" t="s">
        <v>152</v>
      </c>
      <c r="B39" s="63"/>
      <c r="C39" s="63"/>
      <c r="D39" s="64">
        <v>369.2</v>
      </c>
      <c r="E39" s="65"/>
      <c r="F39" s="65"/>
      <c r="G39" s="65"/>
      <c r="H39" s="65"/>
      <c r="I39" s="65"/>
      <c r="J39" s="65"/>
      <c r="K39" s="65"/>
      <c r="L39" s="65"/>
      <c r="M39" s="65"/>
    </row>
    <row r="40" spans="1:13" ht="31.8" customHeight="1" x14ac:dyDescent="0.3">
      <c r="A40" s="62" t="s">
        <v>153</v>
      </c>
      <c r="B40" s="63"/>
      <c r="C40" s="63"/>
      <c r="D40" s="64">
        <v>6678.8</v>
      </c>
      <c r="E40" s="65"/>
      <c r="F40" s="65"/>
      <c r="G40" s="65"/>
      <c r="H40" s="65"/>
      <c r="I40" s="65"/>
      <c r="J40" s="65"/>
      <c r="K40" s="65"/>
      <c r="L40" s="65"/>
      <c r="M40" s="65"/>
    </row>
    <row r="41" spans="1:13" ht="32.4" customHeight="1" x14ac:dyDescent="0.3">
      <c r="A41" s="62" t="s">
        <v>154</v>
      </c>
      <c r="B41" s="63"/>
      <c r="C41" s="63"/>
      <c r="D41" s="64">
        <v>1</v>
      </c>
      <c r="E41" s="65"/>
      <c r="F41" s="65"/>
      <c r="G41" s="65"/>
      <c r="H41" s="65"/>
      <c r="I41" s="65"/>
      <c r="J41" s="65"/>
      <c r="K41" s="65"/>
      <c r="L41" s="65"/>
      <c r="M41" s="65"/>
    </row>
    <row r="42" spans="1:13" ht="40.5" customHeight="1" x14ac:dyDescent="0.3">
      <c r="A42" s="62" t="s">
        <v>155</v>
      </c>
      <c r="B42" s="63"/>
      <c r="C42" s="63"/>
      <c r="D42" s="64">
        <v>368</v>
      </c>
      <c r="E42" s="65"/>
      <c r="F42" s="65"/>
      <c r="G42" s="65"/>
      <c r="H42" s="65"/>
      <c r="I42" s="65"/>
      <c r="J42" s="65"/>
      <c r="K42" s="65"/>
      <c r="L42" s="65"/>
      <c r="M42" s="65"/>
    </row>
    <row r="43" spans="1:13" ht="26.4" customHeight="1" x14ac:dyDescent="0.3">
      <c r="A43" s="62" t="s">
        <v>156</v>
      </c>
      <c r="B43" s="63"/>
      <c r="C43" s="63"/>
      <c r="D43" s="64">
        <v>15200</v>
      </c>
      <c r="E43" s="65"/>
      <c r="F43" s="65"/>
      <c r="G43" s="65"/>
      <c r="H43" s="65"/>
      <c r="I43" s="65"/>
      <c r="J43" s="65"/>
      <c r="K43" s="65"/>
      <c r="L43" s="65"/>
      <c r="M43" s="65"/>
    </row>
    <row r="44" spans="1:13" ht="29.4" customHeight="1" x14ac:dyDescent="0.3">
      <c r="A44" s="62" t="s">
        <v>157</v>
      </c>
      <c r="B44" s="63"/>
      <c r="C44" s="63"/>
      <c r="D44" s="64">
        <v>-164</v>
      </c>
      <c r="E44" s="65"/>
      <c r="F44" s="65"/>
      <c r="G44" s="65"/>
      <c r="H44" s="65"/>
      <c r="I44" s="65"/>
      <c r="J44" s="65"/>
      <c r="K44" s="65"/>
      <c r="L44" s="65"/>
      <c r="M44" s="65"/>
    </row>
    <row r="45" spans="1:13" ht="29.4" customHeight="1" x14ac:dyDescent="0.3">
      <c r="A45" s="62" t="s">
        <v>158</v>
      </c>
      <c r="B45" s="63"/>
      <c r="C45" s="63"/>
      <c r="D45" s="64">
        <v>28500</v>
      </c>
      <c r="E45" s="65"/>
      <c r="F45" s="65"/>
      <c r="G45" s="65"/>
      <c r="H45" s="65"/>
      <c r="I45" s="65"/>
      <c r="J45" s="65"/>
      <c r="K45" s="65"/>
      <c r="L45" s="65"/>
      <c r="M45" s="65"/>
    </row>
    <row r="46" spans="1:13" ht="40.5" customHeight="1" x14ac:dyDescent="0.3">
      <c r="A46" s="62" t="s">
        <v>159</v>
      </c>
      <c r="B46" s="63"/>
      <c r="C46" s="63"/>
      <c r="D46" s="64">
        <v>1307.3</v>
      </c>
      <c r="E46" s="65"/>
      <c r="F46" s="65"/>
      <c r="G46" s="65"/>
      <c r="H46" s="65"/>
      <c r="I46" s="65"/>
      <c r="J46" s="65"/>
      <c r="K46" s="65"/>
      <c r="L46" s="65"/>
      <c r="M46" s="65"/>
    </row>
    <row r="47" spans="1:13" ht="18" customHeight="1" x14ac:dyDescent="0.3">
      <c r="A47" s="62" t="s">
        <v>160</v>
      </c>
      <c r="B47" s="63"/>
      <c r="C47" s="63"/>
      <c r="D47" s="64">
        <v>4267.5</v>
      </c>
      <c r="E47" s="65"/>
      <c r="F47" s="65"/>
      <c r="G47" s="65"/>
      <c r="H47" s="65"/>
      <c r="I47" s="65"/>
      <c r="J47" s="65"/>
      <c r="K47" s="65"/>
      <c r="L47" s="65"/>
      <c r="M47" s="65"/>
    </row>
    <row r="48" spans="1:13" ht="31.8" customHeight="1" x14ac:dyDescent="0.3">
      <c r="A48" s="62" t="s">
        <v>161</v>
      </c>
      <c r="B48" s="63"/>
      <c r="C48" s="63"/>
      <c r="D48" s="64">
        <v>1746.7</v>
      </c>
      <c r="E48" s="65"/>
      <c r="F48" s="65"/>
      <c r="G48" s="65"/>
      <c r="H48" s="65"/>
      <c r="I48" s="65"/>
      <c r="J48" s="65"/>
      <c r="K48" s="65"/>
      <c r="L48" s="65"/>
      <c r="M48" s="65"/>
    </row>
    <row r="49" spans="1:13" ht="34.200000000000003" customHeight="1" x14ac:dyDescent="0.3">
      <c r="A49" s="62" t="s">
        <v>162</v>
      </c>
      <c r="B49" s="63"/>
      <c r="C49" s="63"/>
      <c r="D49" s="64">
        <v>47398.1</v>
      </c>
      <c r="E49" s="65"/>
      <c r="F49" s="65"/>
      <c r="G49" s="65"/>
      <c r="H49" s="65"/>
      <c r="I49" s="65"/>
      <c r="J49" s="65"/>
      <c r="K49" s="65"/>
      <c r="L49" s="65"/>
      <c r="M49" s="65"/>
    </row>
    <row r="50" spans="1:13" ht="40.5" customHeight="1" x14ac:dyDescent="0.3">
      <c r="A50" s="62" t="s">
        <v>163</v>
      </c>
      <c r="B50" s="63"/>
      <c r="C50" s="63"/>
      <c r="D50" s="64">
        <v>135221.1</v>
      </c>
      <c r="E50" s="65"/>
      <c r="F50" s="65"/>
      <c r="G50" s="65"/>
      <c r="H50" s="65"/>
      <c r="I50" s="65"/>
      <c r="J50" s="65"/>
      <c r="K50" s="65"/>
      <c r="L50" s="65"/>
      <c r="M50" s="65"/>
    </row>
    <row r="51" spans="1:13" ht="22.8" customHeight="1" x14ac:dyDescent="0.3">
      <c r="A51" s="62" t="s">
        <v>164</v>
      </c>
      <c r="B51" s="63"/>
      <c r="C51" s="63"/>
      <c r="D51" s="64">
        <v>71284.600000000006</v>
      </c>
      <c r="E51" s="65"/>
      <c r="F51" s="65"/>
      <c r="G51" s="65"/>
      <c r="H51" s="65"/>
      <c r="I51" s="65"/>
      <c r="J51" s="65"/>
      <c r="K51" s="65"/>
      <c r="L51" s="65"/>
      <c r="M51" s="65"/>
    </row>
    <row r="52" spans="1:13" ht="22.8" customHeight="1" x14ac:dyDescent="0.3">
      <c r="A52" s="62" t="s">
        <v>165</v>
      </c>
      <c r="B52" s="63"/>
      <c r="C52" s="63"/>
      <c r="D52" s="64">
        <v>60380.1</v>
      </c>
      <c r="E52" s="65"/>
      <c r="F52" s="65"/>
      <c r="G52" s="65"/>
      <c r="H52" s="65"/>
      <c r="I52" s="65"/>
      <c r="J52" s="65"/>
      <c r="K52" s="65"/>
      <c r="L52" s="65"/>
      <c r="M52" s="65"/>
    </row>
    <row r="53" spans="1:13" ht="25.2" customHeight="1" x14ac:dyDescent="0.3">
      <c r="A53" s="62" t="s">
        <v>166</v>
      </c>
      <c r="B53" s="63"/>
      <c r="C53" s="63"/>
      <c r="D53" s="64">
        <v>10059.4</v>
      </c>
      <c r="E53" s="65"/>
      <c r="F53" s="65"/>
      <c r="G53" s="65"/>
      <c r="H53" s="65"/>
      <c r="I53" s="65"/>
      <c r="J53" s="65"/>
      <c r="K53" s="65"/>
      <c r="L53" s="65"/>
      <c r="M53" s="65"/>
    </row>
    <row r="54" spans="1:13" ht="40.200000000000003" customHeight="1" x14ac:dyDescent="0.3">
      <c r="A54" s="62" t="s">
        <v>167</v>
      </c>
      <c r="B54" s="63"/>
      <c r="C54" s="63"/>
      <c r="D54" s="64">
        <v>0.9</v>
      </c>
      <c r="E54" s="65"/>
      <c r="F54" s="65"/>
      <c r="G54" s="65"/>
      <c r="H54" s="65"/>
      <c r="I54" s="65"/>
      <c r="J54" s="65"/>
      <c r="K54" s="65"/>
      <c r="L54" s="65"/>
      <c r="M54" s="65"/>
    </row>
    <row r="55" spans="1:13" ht="20.399999999999999" customHeight="1" x14ac:dyDescent="0.3">
      <c r="A55" s="62" t="s">
        <v>168</v>
      </c>
      <c r="B55" s="63"/>
      <c r="C55" s="63"/>
      <c r="D55" s="64">
        <v>0</v>
      </c>
      <c r="E55" s="65"/>
      <c r="F55" s="65"/>
      <c r="G55" s="65"/>
      <c r="H55" s="65"/>
      <c r="I55" s="65"/>
      <c r="J55" s="65"/>
      <c r="K55" s="65"/>
      <c r="L55" s="65"/>
      <c r="M55" s="65"/>
    </row>
    <row r="56" spans="1:13" ht="32.4" customHeight="1" x14ac:dyDescent="0.3">
      <c r="A56" s="62" t="s">
        <v>169</v>
      </c>
      <c r="B56" s="63"/>
      <c r="C56" s="63"/>
      <c r="D56" s="64">
        <v>1207.4000000000001</v>
      </c>
      <c r="E56" s="65"/>
      <c r="F56" s="65"/>
      <c r="G56" s="65"/>
      <c r="H56" s="65"/>
      <c r="I56" s="65"/>
      <c r="J56" s="65"/>
      <c r="K56" s="65"/>
      <c r="L56" s="65"/>
      <c r="M56" s="65"/>
    </row>
    <row r="57" spans="1:13" ht="31.2" customHeight="1" x14ac:dyDescent="0.3">
      <c r="A57" s="62" t="s">
        <v>170</v>
      </c>
      <c r="B57" s="63"/>
      <c r="C57" s="63"/>
      <c r="D57" s="64">
        <v>78000</v>
      </c>
      <c r="E57" s="65"/>
      <c r="F57" s="65"/>
      <c r="G57" s="65"/>
      <c r="H57" s="65"/>
      <c r="I57" s="65"/>
      <c r="J57" s="65"/>
      <c r="K57" s="65"/>
      <c r="L57" s="65"/>
      <c r="M57" s="65"/>
    </row>
    <row r="58" spans="1:13" ht="40.5" customHeight="1" x14ac:dyDescent="0.3">
      <c r="A58" s="62" t="s">
        <v>171</v>
      </c>
      <c r="B58" s="63"/>
      <c r="C58" s="63"/>
      <c r="D58" s="64">
        <v>11868</v>
      </c>
      <c r="E58" s="65"/>
      <c r="F58" s="65"/>
      <c r="G58" s="65"/>
      <c r="H58" s="65"/>
      <c r="I58" s="65"/>
      <c r="J58" s="65"/>
      <c r="K58" s="65"/>
      <c r="L58" s="65"/>
      <c r="M58" s="65"/>
    </row>
    <row r="59" spans="1:13" ht="34.200000000000003" customHeight="1" x14ac:dyDescent="0.3">
      <c r="A59" s="62" t="s">
        <v>172</v>
      </c>
      <c r="B59" s="63"/>
      <c r="C59" s="63"/>
      <c r="D59" s="64">
        <v>1491867.7</v>
      </c>
      <c r="E59" s="65"/>
      <c r="F59" s="65"/>
      <c r="G59" s="65"/>
      <c r="H59" s="65"/>
      <c r="I59" s="65"/>
      <c r="J59" s="65"/>
      <c r="K59" s="65"/>
      <c r="L59" s="65"/>
      <c r="M59" s="65"/>
    </row>
    <row r="60" spans="1:13" ht="34.799999999999997" customHeight="1" x14ac:dyDescent="0.3">
      <c r="A60" s="62" t="s">
        <v>173</v>
      </c>
      <c r="B60" s="63"/>
      <c r="C60" s="63"/>
      <c r="D60" s="64">
        <v>-19885.2</v>
      </c>
      <c r="E60" s="65"/>
      <c r="F60" s="65"/>
      <c r="G60" s="65"/>
      <c r="H60" s="65"/>
      <c r="I60" s="65"/>
      <c r="J60" s="65"/>
      <c r="K60" s="65"/>
      <c r="L60" s="65"/>
      <c r="M60" s="65"/>
    </row>
    <row r="61" spans="1:13" ht="40.5" customHeight="1" x14ac:dyDescent="0.3">
      <c r="A61" s="62" t="s">
        <v>174</v>
      </c>
      <c r="B61" s="63"/>
      <c r="C61" s="63"/>
      <c r="D61" s="64">
        <v>2900.2</v>
      </c>
      <c r="E61" s="65"/>
      <c r="F61" s="65"/>
      <c r="G61" s="65"/>
      <c r="H61" s="65"/>
      <c r="I61" s="65"/>
      <c r="J61" s="65"/>
      <c r="K61" s="65"/>
      <c r="L61" s="65"/>
      <c r="M61" s="65"/>
    </row>
    <row r="62" spans="1:13" ht="40.5" customHeight="1" x14ac:dyDescent="0.3">
      <c r="A62" s="62" t="s">
        <v>175</v>
      </c>
      <c r="B62" s="63"/>
      <c r="C62" s="63"/>
      <c r="D62" s="64">
        <v>191.4</v>
      </c>
      <c r="E62" s="65"/>
      <c r="F62" s="65"/>
      <c r="G62" s="65"/>
      <c r="H62" s="65"/>
      <c r="I62" s="65"/>
      <c r="J62" s="65"/>
      <c r="K62" s="65"/>
      <c r="L62" s="65"/>
      <c r="M62" s="65"/>
    </row>
    <row r="63" spans="1:13" ht="27" customHeight="1" x14ac:dyDescent="0.3">
      <c r="A63" s="62" t="s">
        <v>176</v>
      </c>
      <c r="B63" s="63"/>
      <c r="C63" s="63"/>
      <c r="D63" s="64">
        <v>14508.6</v>
      </c>
      <c r="E63" s="65"/>
      <c r="F63" s="65"/>
      <c r="G63" s="65"/>
      <c r="H63" s="65"/>
      <c r="I63" s="65"/>
      <c r="J63" s="65"/>
      <c r="K63" s="65"/>
      <c r="L63" s="65"/>
      <c r="M63" s="65"/>
    </row>
    <row r="64" spans="1:13" ht="27.6" customHeight="1" x14ac:dyDescent="0.3">
      <c r="A64" s="62" t="s">
        <v>177</v>
      </c>
      <c r="B64" s="63"/>
      <c r="C64" s="63"/>
      <c r="D64" s="64">
        <v>10408.299999999999</v>
      </c>
      <c r="E64" s="65"/>
      <c r="F64" s="65"/>
      <c r="G64" s="65"/>
      <c r="H64" s="65"/>
      <c r="I64" s="65"/>
      <c r="J64" s="65"/>
      <c r="K64" s="65"/>
      <c r="L64" s="65"/>
      <c r="M64" s="65"/>
    </row>
    <row r="65" spans="1:13" ht="31.2" customHeight="1" x14ac:dyDescent="0.3">
      <c r="A65" s="62" t="s">
        <v>178</v>
      </c>
      <c r="B65" s="63"/>
      <c r="C65" s="63"/>
      <c r="D65" s="64">
        <v>12994</v>
      </c>
      <c r="E65" s="65"/>
      <c r="F65" s="65"/>
      <c r="G65" s="65"/>
      <c r="H65" s="65"/>
      <c r="I65" s="65"/>
      <c r="J65" s="65"/>
      <c r="K65" s="65"/>
      <c r="L65" s="65"/>
      <c r="M65" s="65"/>
    </row>
    <row r="66" spans="1:13" ht="16.2" customHeight="1" x14ac:dyDescent="0.3">
      <c r="A66" s="62" t="s">
        <v>179</v>
      </c>
      <c r="B66" s="63"/>
      <c r="C66" s="63"/>
      <c r="D66" s="64">
        <v>21546.1</v>
      </c>
      <c r="E66" s="65"/>
      <c r="F66" s="65"/>
      <c r="G66" s="65"/>
      <c r="H66" s="65"/>
      <c r="I66" s="65"/>
      <c r="J66" s="65"/>
      <c r="K66" s="65"/>
      <c r="L66" s="65"/>
      <c r="M66" s="65"/>
    </row>
    <row r="67" spans="1:13" ht="46.2" customHeight="1" x14ac:dyDescent="0.3">
      <c r="A67" s="62" t="s">
        <v>180</v>
      </c>
      <c r="B67" s="63"/>
      <c r="C67" s="63"/>
      <c r="D67" s="64">
        <v>4692.6000000000004</v>
      </c>
      <c r="E67" s="65"/>
      <c r="F67" s="65"/>
      <c r="G67" s="65"/>
      <c r="H67" s="65"/>
      <c r="I67" s="65"/>
      <c r="J67" s="65"/>
      <c r="K67" s="65"/>
      <c r="L67" s="65"/>
      <c r="M67" s="65"/>
    </row>
    <row r="68" spans="1:13" ht="19.2" customHeight="1" x14ac:dyDescent="0.3">
      <c r="A68" s="62" t="s">
        <v>181</v>
      </c>
      <c r="B68" s="63"/>
      <c r="C68" s="63"/>
      <c r="D68" s="64">
        <v>9773.5</v>
      </c>
      <c r="E68" s="65"/>
      <c r="F68" s="65"/>
      <c r="G68" s="65"/>
      <c r="H68" s="65"/>
      <c r="I68" s="65"/>
      <c r="J68" s="65"/>
      <c r="K68" s="65"/>
      <c r="L68" s="65"/>
      <c r="M68" s="65"/>
    </row>
    <row r="69" spans="1:13" ht="31.8" customHeight="1" x14ac:dyDescent="0.3">
      <c r="A69" s="62" t="s">
        <v>182</v>
      </c>
      <c r="B69" s="63"/>
      <c r="C69" s="63"/>
      <c r="D69" s="64">
        <v>645.1</v>
      </c>
      <c r="E69" s="65"/>
      <c r="F69" s="65"/>
      <c r="G69" s="65"/>
      <c r="H69" s="65"/>
      <c r="I69" s="65"/>
      <c r="J69" s="65"/>
      <c r="K69" s="65"/>
      <c r="L69" s="65"/>
      <c r="M69" s="65"/>
    </row>
    <row r="70" spans="1:13" ht="31.2" customHeight="1" x14ac:dyDescent="0.3">
      <c r="A70" s="62" t="s">
        <v>183</v>
      </c>
      <c r="B70" s="63"/>
      <c r="C70" s="63"/>
      <c r="D70" s="64">
        <v>947.6</v>
      </c>
      <c r="E70" s="65"/>
      <c r="F70" s="65"/>
      <c r="G70" s="65"/>
      <c r="H70" s="65"/>
      <c r="I70" s="65"/>
      <c r="J70" s="65"/>
      <c r="K70" s="65"/>
      <c r="L70" s="65"/>
      <c r="M70" s="65"/>
    </row>
    <row r="71" spans="1:13" ht="31.2" customHeight="1" x14ac:dyDescent="0.3">
      <c r="A71" s="62" t="s">
        <v>184</v>
      </c>
      <c r="B71" s="63"/>
      <c r="C71" s="63"/>
      <c r="D71" s="64">
        <v>4</v>
      </c>
      <c r="E71" s="65"/>
      <c r="F71" s="65"/>
      <c r="G71" s="65"/>
      <c r="H71" s="65"/>
      <c r="I71" s="65"/>
      <c r="J71" s="65"/>
      <c r="K71" s="65"/>
      <c r="L71" s="65"/>
      <c r="M71" s="65"/>
    </row>
    <row r="72" spans="1:13" ht="40.5" customHeight="1" x14ac:dyDescent="0.3">
      <c r="A72" s="62" t="s">
        <v>185</v>
      </c>
      <c r="B72" s="63"/>
      <c r="C72" s="63"/>
      <c r="D72" s="64">
        <v>607.29999999999995</v>
      </c>
      <c r="E72" s="65"/>
      <c r="F72" s="65"/>
      <c r="G72" s="65"/>
      <c r="H72" s="65"/>
      <c r="I72" s="65"/>
      <c r="J72" s="65"/>
      <c r="K72" s="65"/>
      <c r="L72" s="65"/>
      <c r="M72" s="65"/>
    </row>
    <row r="73" spans="1:13" ht="40.5" customHeight="1" x14ac:dyDescent="0.3">
      <c r="A73" s="62" t="s">
        <v>186</v>
      </c>
      <c r="B73" s="63"/>
      <c r="C73" s="63"/>
      <c r="D73" s="64">
        <v>40466</v>
      </c>
      <c r="E73" s="65"/>
      <c r="F73" s="65"/>
      <c r="G73" s="65"/>
      <c r="H73" s="65"/>
      <c r="I73" s="65"/>
      <c r="J73" s="65"/>
      <c r="K73" s="65"/>
      <c r="L73" s="65"/>
      <c r="M73" s="65"/>
    </row>
    <row r="74" spans="1:13" ht="40.5" customHeight="1" x14ac:dyDescent="0.3">
      <c r="A74" s="62" t="s">
        <v>187</v>
      </c>
      <c r="B74" s="63"/>
      <c r="C74" s="63"/>
      <c r="D74" s="64">
        <v>3064.1</v>
      </c>
      <c r="E74" s="65"/>
      <c r="F74" s="65"/>
      <c r="G74" s="65"/>
      <c r="H74" s="65"/>
      <c r="I74" s="65"/>
      <c r="J74" s="65"/>
      <c r="K74" s="65"/>
      <c r="L74" s="65"/>
      <c r="M74" s="65"/>
    </row>
    <row r="75" spans="1:13" ht="27.6" customHeight="1" x14ac:dyDescent="0.3">
      <c r="A75" s="62" t="s">
        <v>188</v>
      </c>
      <c r="B75" s="63"/>
      <c r="C75" s="63"/>
      <c r="D75" s="64">
        <v>557327.19999999995</v>
      </c>
      <c r="E75" s="65"/>
      <c r="F75" s="65"/>
      <c r="G75" s="65"/>
      <c r="H75" s="65"/>
      <c r="I75" s="65"/>
      <c r="J75" s="65"/>
      <c r="K75" s="65"/>
      <c r="L75" s="65"/>
      <c r="M75" s="65"/>
    </row>
    <row r="76" spans="1:13" ht="40.5" customHeight="1" x14ac:dyDescent="0.3">
      <c r="A76" s="62" t="s">
        <v>189</v>
      </c>
      <c r="B76" s="63"/>
      <c r="C76" s="63"/>
      <c r="D76" s="64">
        <v>1060.5999999999999</v>
      </c>
      <c r="E76" s="65"/>
      <c r="F76" s="65"/>
      <c r="G76" s="65"/>
      <c r="H76" s="65"/>
      <c r="I76" s="65"/>
      <c r="J76" s="65"/>
      <c r="K76" s="65"/>
      <c r="L76" s="65"/>
      <c r="M76" s="65"/>
    </row>
    <row r="77" spans="1:13" ht="40.5" customHeight="1" x14ac:dyDescent="0.3">
      <c r="A77" s="62" t="s">
        <v>190</v>
      </c>
      <c r="B77" s="63"/>
      <c r="C77" s="63"/>
      <c r="D77" s="64">
        <v>1222098.1000000001</v>
      </c>
      <c r="E77" s="65"/>
      <c r="F77" s="65"/>
      <c r="G77" s="65"/>
      <c r="H77" s="65"/>
      <c r="I77" s="65"/>
      <c r="J77" s="65"/>
      <c r="K77" s="65"/>
      <c r="L77" s="65"/>
      <c r="M77" s="65"/>
    </row>
    <row r="78" spans="1:13" ht="31.2" customHeight="1" x14ac:dyDescent="0.3">
      <c r="A78" s="62" t="s">
        <v>191</v>
      </c>
      <c r="B78" s="63"/>
      <c r="C78" s="63"/>
      <c r="D78" s="64">
        <v>408992.3</v>
      </c>
      <c r="E78" s="65"/>
      <c r="F78" s="65"/>
      <c r="G78" s="65"/>
      <c r="H78" s="65"/>
      <c r="I78" s="65"/>
      <c r="J78" s="65"/>
      <c r="K78" s="65"/>
      <c r="L78" s="65"/>
      <c r="M78" s="65"/>
    </row>
    <row r="79" spans="1:13" ht="18" customHeight="1" x14ac:dyDescent="0.3">
      <c r="A79" s="62" t="s">
        <v>192</v>
      </c>
      <c r="B79" s="63"/>
      <c r="C79" s="63"/>
      <c r="D79" s="64">
        <v>42106.1</v>
      </c>
      <c r="E79" s="65"/>
      <c r="F79" s="65"/>
      <c r="G79" s="65"/>
      <c r="H79" s="65"/>
      <c r="I79" s="65"/>
      <c r="J79" s="65"/>
      <c r="K79" s="65"/>
      <c r="L79" s="65"/>
      <c r="M79" s="65"/>
    </row>
    <row r="80" spans="1:13" ht="40.5" customHeight="1" x14ac:dyDescent="0.3">
      <c r="A80" s="62" t="s">
        <v>193</v>
      </c>
      <c r="B80" s="63"/>
      <c r="C80" s="63"/>
      <c r="D80" s="64">
        <v>206912.3</v>
      </c>
      <c r="E80" s="65"/>
      <c r="F80" s="65"/>
      <c r="G80" s="65"/>
      <c r="H80" s="65"/>
      <c r="I80" s="65"/>
      <c r="J80" s="65"/>
      <c r="K80" s="65"/>
      <c r="L80" s="65"/>
      <c r="M80" s="65"/>
    </row>
    <row r="81" spans="1:13" ht="19.2" customHeight="1" x14ac:dyDescent="0.3">
      <c r="A81" s="62" t="s">
        <v>194</v>
      </c>
      <c r="B81" s="63"/>
      <c r="C81" s="63"/>
      <c r="D81" s="64">
        <v>6254.6</v>
      </c>
      <c r="E81" s="65"/>
      <c r="F81" s="65"/>
      <c r="G81" s="65"/>
      <c r="H81" s="65"/>
      <c r="I81" s="65"/>
      <c r="J81" s="65"/>
      <c r="K81" s="65"/>
      <c r="L81" s="65"/>
      <c r="M81" s="65"/>
    </row>
    <row r="82" spans="1:13" ht="21" customHeight="1" x14ac:dyDescent="0.3">
      <c r="A82" s="62" t="s">
        <v>195</v>
      </c>
      <c r="B82" s="63"/>
      <c r="C82" s="63"/>
      <c r="D82" s="64">
        <v>4147.3</v>
      </c>
      <c r="E82" s="65"/>
      <c r="F82" s="65"/>
      <c r="G82" s="65"/>
      <c r="H82" s="65"/>
      <c r="I82" s="65"/>
      <c r="J82" s="65"/>
      <c r="K82" s="65"/>
      <c r="L82" s="65"/>
      <c r="M82" s="65"/>
    </row>
    <row r="83" spans="1:13" ht="22.5" customHeight="1" x14ac:dyDescent="0.3">
      <c r="A83" s="62" t="s">
        <v>196</v>
      </c>
      <c r="B83" s="63"/>
      <c r="C83" s="63"/>
      <c r="D83" s="64">
        <v>863853.7</v>
      </c>
      <c r="E83" s="65"/>
      <c r="F83" s="65"/>
      <c r="G83" s="65"/>
      <c r="H83" s="65"/>
      <c r="I83" s="65"/>
      <c r="J83" s="65"/>
      <c r="K83" s="65"/>
      <c r="L83" s="65"/>
      <c r="M83" s="65"/>
    </row>
    <row r="84" spans="1:13" ht="31.2" customHeight="1" x14ac:dyDescent="0.3">
      <c r="A84" s="62" t="s">
        <v>197</v>
      </c>
      <c r="B84" s="63"/>
      <c r="C84" s="63"/>
      <c r="D84" s="64">
        <v>26029.4</v>
      </c>
      <c r="E84" s="65"/>
      <c r="F84" s="65"/>
      <c r="G84" s="65"/>
      <c r="H84" s="65"/>
      <c r="I84" s="65"/>
      <c r="J84" s="65"/>
      <c r="K84" s="65"/>
      <c r="L84" s="65"/>
      <c r="M84" s="65"/>
    </row>
    <row r="85" spans="1:13" ht="22.5" customHeight="1" x14ac:dyDescent="0.3">
      <c r="A85" s="62" t="s">
        <v>198</v>
      </c>
      <c r="B85" s="63"/>
      <c r="C85" s="63"/>
      <c r="D85" s="64">
        <v>-3015.6</v>
      </c>
      <c r="E85" s="65"/>
      <c r="F85" s="65"/>
      <c r="G85" s="65"/>
      <c r="H85" s="65"/>
      <c r="I85" s="65"/>
      <c r="J85" s="65"/>
      <c r="K85" s="65"/>
      <c r="L85" s="65"/>
      <c r="M85" s="65"/>
    </row>
    <row r="86" spans="1:13" x14ac:dyDescent="0.3">
      <c r="A86" s="57" t="s">
        <v>12</v>
      </c>
      <c r="B86" s="58"/>
      <c r="C86" s="58"/>
      <c r="D86" s="10">
        <v>15031644.800000001</v>
      </c>
      <c r="E86" s="45"/>
      <c r="F86" s="30" t="s">
        <v>33</v>
      </c>
    </row>
    <row r="87" spans="1:13" x14ac:dyDescent="0.3">
      <c r="A87" s="57" t="s">
        <v>13</v>
      </c>
      <c r="B87" s="58"/>
      <c r="C87" s="58"/>
      <c r="D87" s="10">
        <f>B132+'Муниципальные районы'!P59</f>
        <v>19150016.985339999</v>
      </c>
      <c r="E87" s="45"/>
    </row>
    <row r="88" spans="1:13" x14ac:dyDescent="0.3">
      <c r="A88" s="50" t="s">
        <v>127</v>
      </c>
      <c r="B88" s="51"/>
      <c r="C88" s="51"/>
      <c r="D88" s="9">
        <f>D91-D90</f>
        <v>4125145</v>
      </c>
      <c r="E88" s="23"/>
    </row>
    <row r="89" spans="1:13" x14ac:dyDescent="0.3">
      <c r="A89" s="59" t="s">
        <v>207</v>
      </c>
      <c r="B89" s="60"/>
      <c r="C89" s="60"/>
      <c r="D89" s="67">
        <v>7543</v>
      </c>
      <c r="E89" s="23"/>
    </row>
    <row r="90" spans="1:13" ht="77.400000000000006" customHeight="1" x14ac:dyDescent="0.3">
      <c r="A90" s="59" t="s">
        <v>199</v>
      </c>
      <c r="B90" s="60"/>
      <c r="C90" s="60"/>
      <c r="D90" s="67">
        <v>709423.3</v>
      </c>
      <c r="E90" s="23"/>
    </row>
    <row r="91" spans="1:13" x14ac:dyDescent="0.3">
      <c r="A91" s="50" t="s">
        <v>200</v>
      </c>
      <c r="B91" s="51"/>
      <c r="C91" s="51"/>
      <c r="D91" s="9">
        <v>4834568.3</v>
      </c>
      <c r="E91" s="23"/>
    </row>
    <row r="92" spans="1:13" x14ac:dyDescent="0.3">
      <c r="A92" s="24"/>
      <c r="B92" s="25"/>
      <c r="C92" s="25"/>
      <c r="D92" s="23"/>
      <c r="E92" s="23"/>
    </row>
    <row r="93" spans="1:13" x14ac:dyDescent="0.3">
      <c r="A93" s="24"/>
      <c r="B93" s="25"/>
      <c r="C93" s="25"/>
      <c r="D93" s="23"/>
      <c r="E93" s="23"/>
    </row>
    <row r="94" spans="1:13" x14ac:dyDescent="0.3">
      <c r="A94" s="26" t="s">
        <v>14</v>
      </c>
      <c r="B94" s="11"/>
      <c r="C94" s="11"/>
      <c r="D94" s="12"/>
      <c r="E94" s="12"/>
    </row>
    <row r="95" spans="1:13" x14ac:dyDescent="0.3">
      <c r="A95" s="52" t="s">
        <v>15</v>
      </c>
      <c r="B95" s="54" t="s">
        <v>2</v>
      </c>
      <c r="C95" s="61" t="s">
        <v>3</v>
      </c>
      <c r="D95" s="61"/>
      <c r="E95" s="61"/>
    </row>
    <row r="96" spans="1:13" ht="90" customHeight="1" x14ac:dyDescent="0.3">
      <c r="A96" s="53"/>
      <c r="B96" s="54"/>
      <c r="C96" s="46" t="s">
        <v>4</v>
      </c>
      <c r="D96" s="46" t="s">
        <v>5</v>
      </c>
      <c r="E96" s="27" t="s">
        <v>31</v>
      </c>
    </row>
    <row r="97" spans="1:5" x14ac:dyDescent="0.3">
      <c r="A97" s="13" t="s">
        <v>90</v>
      </c>
      <c r="B97" s="38">
        <v>59647.386630000001</v>
      </c>
      <c r="C97" s="38">
        <v>35852.710299999999</v>
      </c>
      <c r="D97" s="38">
        <v>9080.5011200000008</v>
      </c>
      <c r="E97" s="38"/>
    </row>
    <row r="98" spans="1:5" x14ac:dyDescent="0.3">
      <c r="A98" s="13" t="s">
        <v>91</v>
      </c>
      <c r="B98" s="38">
        <v>17184.148840000002</v>
      </c>
      <c r="C98" s="38">
        <v>11026.205910000001</v>
      </c>
      <c r="D98" s="38">
        <v>3944.5610299999998</v>
      </c>
      <c r="E98" s="38"/>
    </row>
    <row r="99" spans="1:5" x14ac:dyDescent="0.3">
      <c r="A99" s="13" t="s">
        <v>92</v>
      </c>
      <c r="B99" s="38">
        <v>52370.972840000002</v>
      </c>
      <c r="C99" s="38">
        <v>42187.556109999998</v>
      </c>
      <c r="D99" s="38">
        <v>7607.9829300000001</v>
      </c>
      <c r="E99" s="38"/>
    </row>
    <row r="100" spans="1:5" x14ac:dyDescent="0.3">
      <c r="A100" s="13" t="s">
        <v>93</v>
      </c>
      <c r="B100" s="38">
        <v>222150.359</v>
      </c>
      <c r="C100" s="38">
        <v>69549.671029999998</v>
      </c>
      <c r="D100" s="38">
        <v>20516.472109999999</v>
      </c>
      <c r="E100" s="38">
        <v>5698.2914000000001</v>
      </c>
    </row>
    <row r="101" spans="1:5" ht="27.6" x14ac:dyDescent="0.3">
      <c r="A101" s="13" t="s">
        <v>94</v>
      </c>
      <c r="B101" s="38">
        <v>442337.7977</v>
      </c>
      <c r="C101" s="38">
        <v>15246.84979</v>
      </c>
      <c r="D101" s="38">
        <v>4327.0272800000002</v>
      </c>
      <c r="E101" s="38">
        <v>10303.263569999999</v>
      </c>
    </row>
    <row r="102" spans="1:5" x14ac:dyDescent="0.3">
      <c r="A102" s="13" t="s">
        <v>95</v>
      </c>
      <c r="B102" s="38">
        <v>62431.963400000001</v>
      </c>
      <c r="C102" s="38">
        <v>11194.935649999999</v>
      </c>
      <c r="D102" s="38">
        <v>4709.0945599999995</v>
      </c>
      <c r="E102" s="38"/>
    </row>
    <row r="103" spans="1:5" x14ac:dyDescent="0.3">
      <c r="A103" s="13" t="s">
        <v>96</v>
      </c>
      <c r="B103" s="38">
        <v>5307.5196999999998</v>
      </c>
      <c r="C103" s="38">
        <v>3395.6439</v>
      </c>
      <c r="D103" s="38">
        <v>1170.06591</v>
      </c>
      <c r="E103" s="38">
        <v>287.5</v>
      </c>
    </row>
    <row r="104" spans="1:5" ht="27.6" x14ac:dyDescent="0.3">
      <c r="A104" s="13" t="s">
        <v>97</v>
      </c>
      <c r="B104" s="38">
        <v>4873675.9557400001</v>
      </c>
      <c r="C104" s="38">
        <v>13619.719520000001</v>
      </c>
      <c r="D104" s="38">
        <v>4756.3265899999997</v>
      </c>
      <c r="E104" s="38"/>
    </row>
    <row r="105" spans="1:5" x14ac:dyDescent="0.3">
      <c r="A105" s="13" t="s">
        <v>98</v>
      </c>
      <c r="B105" s="38">
        <v>156269.68005</v>
      </c>
      <c r="C105" s="38">
        <v>20275.13955</v>
      </c>
      <c r="D105" s="38">
        <v>7151.1986999999999</v>
      </c>
      <c r="E105" s="38"/>
    </row>
    <row r="106" spans="1:5" x14ac:dyDescent="0.3">
      <c r="A106" s="13" t="s">
        <v>99</v>
      </c>
      <c r="B106" s="38">
        <v>3472636.6457400001</v>
      </c>
      <c r="C106" s="38">
        <v>19814.84953</v>
      </c>
      <c r="D106" s="38">
        <v>4838.12237</v>
      </c>
      <c r="E106" s="38">
        <v>1446.9336000000001</v>
      </c>
    </row>
    <row r="107" spans="1:5" x14ac:dyDescent="0.3">
      <c r="A107" s="13" t="s">
        <v>100</v>
      </c>
      <c r="B107" s="38">
        <v>470548.24306000001</v>
      </c>
      <c r="C107" s="38">
        <v>10576.94902</v>
      </c>
      <c r="D107" s="38">
        <v>4527.7956199999999</v>
      </c>
      <c r="E107" s="38">
        <v>934.52688000000001</v>
      </c>
    </row>
    <row r="108" spans="1:5" x14ac:dyDescent="0.3">
      <c r="A108" s="13" t="s">
        <v>101</v>
      </c>
      <c r="B108" s="38">
        <v>1279945.7387000001</v>
      </c>
      <c r="C108" s="38">
        <v>67494.186480000004</v>
      </c>
      <c r="D108" s="38">
        <v>21427.94628</v>
      </c>
      <c r="E108" s="38">
        <v>330467.84493999998</v>
      </c>
    </row>
    <row r="109" spans="1:5" ht="27.6" x14ac:dyDescent="0.3">
      <c r="A109" s="13" t="s">
        <v>102</v>
      </c>
      <c r="B109" s="38">
        <v>1211920.14414</v>
      </c>
      <c r="C109" s="38">
        <v>42662.555339999999</v>
      </c>
      <c r="D109" s="38">
        <v>8492.2939700000006</v>
      </c>
      <c r="E109" s="38">
        <v>583333.42712999997</v>
      </c>
    </row>
    <row r="110" spans="1:5" x14ac:dyDescent="0.3">
      <c r="A110" s="13" t="s">
        <v>103</v>
      </c>
      <c r="B110" s="38">
        <v>169819.76096000001</v>
      </c>
      <c r="C110" s="38">
        <v>3264.4823799999999</v>
      </c>
      <c r="D110" s="38">
        <v>1461.4662499999999</v>
      </c>
      <c r="E110" s="38"/>
    </row>
    <row r="111" spans="1:5" x14ac:dyDescent="0.3">
      <c r="A111" s="13" t="s">
        <v>104</v>
      </c>
      <c r="B111" s="38">
        <v>237524.41756999999</v>
      </c>
      <c r="C111" s="38">
        <v>108667.26757</v>
      </c>
      <c r="D111" s="38">
        <v>44630.201439999997</v>
      </c>
      <c r="E111" s="38">
        <v>571.75562000000002</v>
      </c>
    </row>
    <row r="112" spans="1:5" x14ac:dyDescent="0.3">
      <c r="A112" s="13" t="s">
        <v>105</v>
      </c>
      <c r="B112" s="38">
        <v>216216.47044999999</v>
      </c>
      <c r="C112" s="38">
        <v>44986.810570000001</v>
      </c>
      <c r="D112" s="38">
        <v>15967.122670000001</v>
      </c>
      <c r="E112" s="38">
        <v>276.13499999999999</v>
      </c>
    </row>
    <row r="113" spans="1:5" x14ac:dyDescent="0.3">
      <c r="A113" s="13" t="s">
        <v>106</v>
      </c>
      <c r="B113" s="38">
        <v>135840.01827999999</v>
      </c>
      <c r="C113" s="38">
        <v>7117.8377300000002</v>
      </c>
      <c r="D113" s="38">
        <v>1556.27431</v>
      </c>
      <c r="E113" s="38"/>
    </row>
    <row r="114" spans="1:5" x14ac:dyDescent="0.3">
      <c r="A114" s="13" t="s">
        <v>107</v>
      </c>
      <c r="B114" s="38">
        <v>89196.404599999994</v>
      </c>
      <c r="C114" s="38">
        <v>30498.239959999999</v>
      </c>
      <c r="D114" s="38">
        <v>12297.73558</v>
      </c>
      <c r="E114" s="38">
        <v>19923.102439999999</v>
      </c>
    </row>
    <row r="115" spans="1:5" x14ac:dyDescent="0.3">
      <c r="A115" s="13" t="s">
        <v>108</v>
      </c>
      <c r="B115" s="38">
        <v>1910328.04226</v>
      </c>
      <c r="C115" s="38">
        <v>15274.75376</v>
      </c>
      <c r="D115" s="38">
        <v>6009.9794099999999</v>
      </c>
      <c r="E115" s="38"/>
    </row>
    <row r="116" spans="1:5" x14ac:dyDescent="0.3">
      <c r="A116" s="13" t="s">
        <v>109</v>
      </c>
      <c r="B116" s="38">
        <v>73478.937720000002</v>
      </c>
      <c r="C116" s="38">
        <v>31067.583439999999</v>
      </c>
      <c r="D116" s="38">
        <v>13295.11822</v>
      </c>
      <c r="E116" s="38"/>
    </row>
    <row r="117" spans="1:5" x14ac:dyDescent="0.3">
      <c r="A117" s="13" t="s">
        <v>110</v>
      </c>
      <c r="B117" s="38">
        <v>6971.2034899999999</v>
      </c>
      <c r="C117" s="38">
        <v>4381.0698000000002</v>
      </c>
      <c r="D117" s="38">
        <v>967.64092000000005</v>
      </c>
      <c r="E117" s="38"/>
    </row>
    <row r="118" spans="1:5" x14ac:dyDescent="0.3">
      <c r="A118" s="13" t="s">
        <v>111</v>
      </c>
      <c r="B118" s="38">
        <v>4486.6729999999998</v>
      </c>
      <c r="C118" s="38">
        <v>2888.3309199999999</v>
      </c>
      <c r="D118" s="38">
        <v>1275.8274100000001</v>
      </c>
      <c r="E118" s="38"/>
    </row>
    <row r="119" spans="1:5" x14ac:dyDescent="0.3">
      <c r="A119" s="13" t="s">
        <v>112</v>
      </c>
      <c r="B119" s="38">
        <v>4903.1033900000002</v>
      </c>
      <c r="C119" s="38">
        <v>3446.47759</v>
      </c>
      <c r="D119" s="38">
        <v>909.50706000000002</v>
      </c>
      <c r="E119" s="38"/>
    </row>
    <row r="120" spans="1:5" x14ac:dyDescent="0.3">
      <c r="A120" s="13" t="s">
        <v>113</v>
      </c>
      <c r="B120" s="38">
        <v>49896.553090000001</v>
      </c>
      <c r="C120" s="38">
        <v>7690.4277199999997</v>
      </c>
      <c r="D120" s="38">
        <v>1275.6805099999999</v>
      </c>
      <c r="E120" s="38"/>
    </row>
    <row r="121" spans="1:5" x14ac:dyDescent="0.3">
      <c r="A121" s="13" t="s">
        <v>114</v>
      </c>
      <c r="B121" s="38">
        <v>87717.330050000004</v>
      </c>
      <c r="C121" s="38">
        <v>9929.8648099999991</v>
      </c>
      <c r="D121" s="38">
        <v>4417.3939</v>
      </c>
      <c r="E121" s="38"/>
    </row>
    <row r="122" spans="1:5" ht="27.6" x14ac:dyDescent="0.3">
      <c r="A122" s="13" t="s">
        <v>115</v>
      </c>
      <c r="B122" s="38">
        <v>1844.1274100000001</v>
      </c>
      <c r="C122" s="38">
        <v>1388.05375</v>
      </c>
      <c r="D122" s="38">
        <v>354.57553999999999</v>
      </c>
      <c r="E122" s="38"/>
    </row>
    <row r="123" spans="1:5" x14ac:dyDescent="0.3">
      <c r="A123" s="13" t="s">
        <v>116</v>
      </c>
      <c r="B123" s="38">
        <v>237184.1488</v>
      </c>
      <c r="C123" s="38">
        <v>4605.19146</v>
      </c>
      <c r="D123" s="38">
        <v>1111.1559600000001</v>
      </c>
      <c r="E123" s="38">
        <v>1061.5274999999999</v>
      </c>
    </row>
    <row r="124" spans="1:5" x14ac:dyDescent="0.3">
      <c r="A124" s="13" t="s">
        <v>117</v>
      </c>
      <c r="B124" s="38">
        <v>63553.204180000001</v>
      </c>
      <c r="C124" s="38">
        <v>17699.855319999999</v>
      </c>
      <c r="D124" s="38">
        <v>5351.7872799999996</v>
      </c>
      <c r="E124" s="38"/>
    </row>
    <row r="125" spans="1:5" x14ac:dyDescent="0.3">
      <c r="A125" s="13" t="s">
        <v>118</v>
      </c>
      <c r="B125" s="38">
        <v>26203.744630000001</v>
      </c>
      <c r="C125" s="38">
        <v>5239.4943499999999</v>
      </c>
      <c r="D125" s="38">
        <v>1642.1077</v>
      </c>
      <c r="E125" s="38"/>
    </row>
    <row r="126" spans="1:5" x14ac:dyDescent="0.3">
      <c r="A126" s="13" t="s">
        <v>119</v>
      </c>
      <c r="B126" s="38">
        <v>1346.82573</v>
      </c>
      <c r="C126" s="38">
        <v>842.35554999999999</v>
      </c>
      <c r="D126" s="38">
        <v>225.72757999999999</v>
      </c>
      <c r="E126" s="38"/>
    </row>
    <row r="127" spans="1:5" ht="27.6" x14ac:dyDescent="0.3">
      <c r="A127" s="13" t="s">
        <v>120</v>
      </c>
      <c r="B127" s="38">
        <v>16838.82216</v>
      </c>
      <c r="C127" s="38">
        <v>11393.554889999999</v>
      </c>
      <c r="D127" s="38">
        <v>2662.2844799999998</v>
      </c>
      <c r="E127" s="38"/>
    </row>
    <row r="128" spans="1:5" ht="27.6" x14ac:dyDescent="0.3">
      <c r="A128" s="13" t="s">
        <v>121</v>
      </c>
      <c r="B128" s="38">
        <v>39742.40148</v>
      </c>
      <c r="C128" s="38">
        <v>6612.3243300000004</v>
      </c>
      <c r="D128" s="38">
        <v>2175.62995</v>
      </c>
      <c r="E128" s="38"/>
    </row>
    <row r="129" spans="1:5" ht="27.6" x14ac:dyDescent="0.3">
      <c r="A129" s="13" t="s">
        <v>122</v>
      </c>
      <c r="B129" s="38">
        <v>69632.168820000006</v>
      </c>
      <c r="C129" s="38">
        <v>8777.2031999999999</v>
      </c>
      <c r="D129" s="38">
        <v>2729.0026899999998</v>
      </c>
      <c r="E129" s="38">
        <v>1083.2068200000001</v>
      </c>
    </row>
    <row r="130" spans="1:5" x14ac:dyDescent="0.3">
      <c r="A130" s="13" t="s">
        <v>123</v>
      </c>
      <c r="B130" s="38">
        <v>643.09960999999998</v>
      </c>
      <c r="C130" s="38">
        <v>480.90532999999999</v>
      </c>
      <c r="D130" s="38">
        <v>121.07858</v>
      </c>
      <c r="E130" s="38"/>
    </row>
    <row r="131" spans="1:5" x14ac:dyDescent="0.3">
      <c r="A131" s="13" t="s">
        <v>124</v>
      </c>
      <c r="B131" s="38">
        <v>482.93189999999998</v>
      </c>
      <c r="C131" s="38">
        <v>328.43421999999998</v>
      </c>
      <c r="D131" s="38">
        <v>99.186679999999996</v>
      </c>
      <c r="E131" s="38"/>
    </row>
    <row r="132" spans="1:5" x14ac:dyDescent="0.3">
      <c r="A132" s="28" t="s">
        <v>2</v>
      </c>
      <c r="B132" s="39">
        <v>15770276.945119999</v>
      </c>
      <c r="C132" s="39">
        <v>689477.49077999999</v>
      </c>
      <c r="D132" s="39">
        <v>223085.87259000001</v>
      </c>
      <c r="E132" s="39">
        <v>955387.51489999995</v>
      </c>
    </row>
  </sheetData>
  <mergeCells count="92">
    <mergeCell ref="A91:C91"/>
    <mergeCell ref="A6:C6"/>
    <mergeCell ref="A9:C9"/>
    <mergeCell ref="A8:C8"/>
    <mergeCell ref="A11:C11"/>
    <mergeCell ref="A10:C10"/>
    <mergeCell ref="A7:C7"/>
    <mergeCell ref="A82:C82"/>
    <mergeCell ref="A83:C83"/>
    <mergeCell ref="A84:C84"/>
    <mergeCell ref="A85:C85"/>
    <mergeCell ref="A90:C90"/>
    <mergeCell ref="A77:C77"/>
    <mergeCell ref="A78:C78"/>
    <mergeCell ref="A79:C79"/>
    <mergeCell ref="A80:C80"/>
    <mergeCell ref="A81:C81"/>
    <mergeCell ref="A72:C72"/>
    <mergeCell ref="A73:C73"/>
    <mergeCell ref="A74:C74"/>
    <mergeCell ref="A75:C75"/>
    <mergeCell ref="A76:C76"/>
    <mergeCell ref="A67:C67"/>
    <mergeCell ref="A68:C68"/>
    <mergeCell ref="A69:C69"/>
    <mergeCell ref="A70:C70"/>
    <mergeCell ref="A71:C71"/>
    <mergeCell ref="A62:C62"/>
    <mergeCell ref="A63:C63"/>
    <mergeCell ref="A64:C64"/>
    <mergeCell ref="A65:C65"/>
    <mergeCell ref="A66:C66"/>
    <mergeCell ref="A57:C57"/>
    <mergeCell ref="A58:C58"/>
    <mergeCell ref="A59:C59"/>
    <mergeCell ref="A60:C60"/>
    <mergeCell ref="A61:C61"/>
    <mergeCell ref="A52:C52"/>
    <mergeCell ref="A53:C53"/>
    <mergeCell ref="A54:C54"/>
    <mergeCell ref="A55:C55"/>
    <mergeCell ref="A56:C56"/>
    <mergeCell ref="A47:C47"/>
    <mergeCell ref="A48:C48"/>
    <mergeCell ref="A49:C49"/>
    <mergeCell ref="A50:C50"/>
    <mergeCell ref="A51:C51"/>
    <mergeCell ref="A42:C42"/>
    <mergeCell ref="A43:C43"/>
    <mergeCell ref="A44:C44"/>
    <mergeCell ref="A45:C45"/>
    <mergeCell ref="A46:C46"/>
    <mergeCell ref="A37:C37"/>
    <mergeCell ref="A38:C38"/>
    <mergeCell ref="A39:C39"/>
    <mergeCell ref="A40:C40"/>
    <mergeCell ref="A41:C41"/>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17:C17"/>
    <mergeCell ref="A18:C18"/>
    <mergeCell ref="A19:C19"/>
    <mergeCell ref="A20:C20"/>
    <mergeCell ref="A21:C21"/>
    <mergeCell ref="A1:D1"/>
    <mergeCell ref="A2:D2"/>
    <mergeCell ref="A5:C5"/>
    <mergeCell ref="A88:C88"/>
    <mergeCell ref="A95:A96"/>
    <mergeCell ref="B95:B96"/>
    <mergeCell ref="A12:C12"/>
    <mergeCell ref="A13:C13"/>
    <mergeCell ref="A14:C14"/>
    <mergeCell ref="A86:C86"/>
    <mergeCell ref="A87:C87"/>
    <mergeCell ref="A89:C89"/>
    <mergeCell ref="C95:E95"/>
    <mergeCell ref="A15:C15"/>
    <mergeCell ref="A16:C16"/>
  </mergeCells>
  <pageMargins left="0.70866141732283472" right="0.26" top="0.35" bottom="0.35" header="0.17" footer="0.15"/>
  <pageSetup paperSize="9" scale="61"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view="pageBreakPreview" zoomScaleNormal="100" zoomScaleSheetLayoutView="100" workbookViewId="0">
      <selection activeCell="A59" sqref="A59:T59"/>
    </sheetView>
  </sheetViews>
  <sheetFormatPr defaultRowHeight="14.4" x14ac:dyDescent="0.3"/>
  <cols>
    <col min="1" max="1" width="38.33203125" customWidth="1"/>
    <col min="2" max="2" width="13.109375" customWidth="1"/>
    <col min="3" max="3" width="14.21875" customWidth="1"/>
    <col min="4" max="4" width="14.109375" customWidth="1"/>
    <col min="5" max="5" width="15.44140625" customWidth="1"/>
    <col min="6" max="6" width="14.109375" customWidth="1"/>
    <col min="7" max="7" width="14.21875" customWidth="1"/>
    <col min="8" max="8" width="13.88671875" customWidth="1"/>
    <col min="9" max="9" width="14" customWidth="1"/>
    <col min="10" max="10" width="12" customWidth="1"/>
    <col min="11" max="11" width="11" customWidth="1"/>
    <col min="12" max="12" width="14.6640625" customWidth="1"/>
    <col min="13" max="13" width="14.21875" customWidth="1"/>
    <col min="14" max="14" width="13.33203125" customWidth="1"/>
    <col min="15" max="15" width="14.109375" customWidth="1"/>
    <col min="16" max="16" width="11.44140625" customWidth="1"/>
  </cols>
  <sheetData>
    <row r="1" spans="1:20" s="18" customFormat="1" ht="15.6" x14ac:dyDescent="0.3">
      <c r="A1" s="21"/>
      <c r="C1" s="19" t="s">
        <v>8</v>
      </c>
    </row>
    <row r="2" spans="1:20" x14ac:dyDescent="0.3">
      <c r="A2" s="22" t="str">
        <f>TEXT(EndData2,"[$-FC19]ДД.ММ.ГГГ")</f>
        <v>00.01.1900</v>
      </c>
      <c r="C2" s="14"/>
      <c r="P2" s="16" t="s">
        <v>7</v>
      </c>
    </row>
    <row r="3" spans="1:20" s="17" customFormat="1" ht="52.8" x14ac:dyDescent="0.25">
      <c r="A3" s="20" t="s">
        <v>16</v>
      </c>
      <c r="B3" s="36" t="s">
        <v>17</v>
      </c>
      <c r="C3" s="37" t="s">
        <v>18</v>
      </c>
      <c r="D3" s="37" t="s">
        <v>19</v>
      </c>
      <c r="E3" s="37" t="s">
        <v>20</v>
      </c>
      <c r="F3" s="37" t="s">
        <v>21</v>
      </c>
      <c r="G3" s="37" t="s">
        <v>22</v>
      </c>
      <c r="H3" s="37" t="s">
        <v>23</v>
      </c>
      <c r="I3" s="37" t="s">
        <v>24</v>
      </c>
      <c r="J3" s="37" t="s">
        <v>25</v>
      </c>
      <c r="K3" s="37" t="s">
        <v>26</v>
      </c>
      <c r="L3" s="37" t="s">
        <v>27</v>
      </c>
      <c r="M3" s="37" t="s">
        <v>28</v>
      </c>
      <c r="N3" s="37" t="s">
        <v>29</v>
      </c>
      <c r="O3" s="37" t="s">
        <v>30</v>
      </c>
      <c r="P3" s="15" t="s">
        <v>6</v>
      </c>
    </row>
    <row r="4" spans="1:20" ht="41.4" x14ac:dyDescent="0.3">
      <c r="A4" s="35" t="s">
        <v>34</v>
      </c>
      <c r="B4" s="40"/>
      <c r="C4" s="40">
        <v>653.62</v>
      </c>
      <c r="D4" s="40">
        <v>21364.57</v>
      </c>
      <c r="E4" s="40"/>
      <c r="F4" s="40">
        <v>170.05</v>
      </c>
      <c r="G4" s="40">
        <v>10609.3326</v>
      </c>
      <c r="H4" s="40"/>
      <c r="I4" s="40">
        <v>4485</v>
      </c>
      <c r="J4" s="40">
        <v>11998.62</v>
      </c>
      <c r="K4" s="40">
        <v>582</v>
      </c>
      <c r="L4" s="40">
        <v>20660.837</v>
      </c>
      <c r="M4" s="40">
        <v>4371.25</v>
      </c>
      <c r="N4" s="40">
        <v>10179.163</v>
      </c>
      <c r="O4" s="40"/>
      <c r="P4" s="41">
        <v>85074.442599999995</v>
      </c>
      <c r="Q4" s="34"/>
      <c r="R4" s="34"/>
      <c r="S4" s="34"/>
      <c r="T4" s="34"/>
    </row>
    <row r="5" spans="1:20" ht="41.4" x14ac:dyDescent="0.3">
      <c r="A5" s="35" t="s">
        <v>35</v>
      </c>
      <c r="B5" s="40">
        <v>117722.29982</v>
      </c>
      <c r="C5" s="40">
        <v>53750.470690000002</v>
      </c>
      <c r="D5" s="40">
        <v>34538.741000000002</v>
      </c>
      <c r="E5" s="40">
        <v>85287.328840000002</v>
      </c>
      <c r="F5" s="40">
        <v>2808.27</v>
      </c>
      <c r="G5" s="40">
        <v>41791.766629999998</v>
      </c>
      <c r="H5" s="40">
        <v>32178.523499999999</v>
      </c>
      <c r="I5" s="40">
        <v>8389</v>
      </c>
      <c r="J5" s="40">
        <v>14830.02888</v>
      </c>
      <c r="K5" s="40">
        <v>14783.44</v>
      </c>
      <c r="L5" s="40">
        <v>35045.169000000002</v>
      </c>
      <c r="M5" s="40">
        <v>1625.4449999999999</v>
      </c>
      <c r="N5" s="40">
        <v>39721.86735</v>
      </c>
      <c r="O5" s="40">
        <v>1759.58</v>
      </c>
      <c r="P5" s="41">
        <v>484231.93070999999</v>
      </c>
      <c r="Q5" s="34"/>
      <c r="R5" s="34"/>
      <c r="S5" s="34"/>
      <c r="T5" s="34"/>
    </row>
    <row r="6" spans="1:20" ht="55.2" x14ac:dyDescent="0.3">
      <c r="A6" s="35" t="s">
        <v>36</v>
      </c>
      <c r="B6" s="40">
        <v>3552.5630000000001</v>
      </c>
      <c r="C6" s="40"/>
      <c r="D6" s="40">
        <v>23426</v>
      </c>
      <c r="E6" s="40"/>
      <c r="F6" s="40">
        <v>3933.5839999999998</v>
      </c>
      <c r="G6" s="40">
        <v>19104.666740000001</v>
      </c>
      <c r="H6" s="40"/>
      <c r="I6" s="40">
        <v>5681</v>
      </c>
      <c r="J6" s="40">
        <v>24197.697</v>
      </c>
      <c r="K6" s="40"/>
      <c r="L6" s="40">
        <v>16525.16</v>
      </c>
      <c r="M6" s="40">
        <v>42175.833319999998</v>
      </c>
      <c r="N6" s="40"/>
      <c r="O6" s="40"/>
      <c r="P6" s="41">
        <v>138596.50406000001</v>
      </c>
      <c r="Q6" s="34"/>
      <c r="R6" s="34"/>
      <c r="S6" s="34"/>
      <c r="T6" s="34"/>
    </row>
    <row r="7" spans="1:20" ht="124.2" x14ac:dyDescent="0.3">
      <c r="A7" s="35" t="s">
        <v>37</v>
      </c>
      <c r="B7" s="40">
        <v>96941.692630000005</v>
      </c>
      <c r="C7" s="40">
        <v>23687.799019999999</v>
      </c>
      <c r="D7" s="40">
        <v>2378.2615999999998</v>
      </c>
      <c r="E7" s="40">
        <v>-12404.90222</v>
      </c>
      <c r="F7" s="40">
        <v>265.15600000000001</v>
      </c>
      <c r="G7" s="40">
        <v>1678.05674</v>
      </c>
      <c r="H7" s="40"/>
      <c r="I7" s="40">
        <v>939.93664000000001</v>
      </c>
      <c r="J7" s="40">
        <v>13949.13941</v>
      </c>
      <c r="K7" s="40">
        <v>9350.0059299999994</v>
      </c>
      <c r="L7" s="40">
        <v>5021.9359199999999</v>
      </c>
      <c r="M7" s="40">
        <v>-868.73726999999997</v>
      </c>
      <c r="N7" s="40">
        <v>1055.1300000000001</v>
      </c>
      <c r="O7" s="40"/>
      <c r="P7" s="41">
        <v>141993.47440000001</v>
      </c>
      <c r="Q7" s="34"/>
      <c r="R7" s="34"/>
      <c r="S7" s="34"/>
      <c r="T7" s="34"/>
    </row>
    <row r="8" spans="1:20" ht="55.2" x14ac:dyDescent="0.3">
      <c r="A8" s="35" t="s">
        <v>38</v>
      </c>
      <c r="B8" s="40">
        <v>32787.282760000002</v>
      </c>
      <c r="C8" s="40"/>
      <c r="D8" s="40"/>
      <c r="E8" s="40"/>
      <c r="F8" s="40"/>
      <c r="G8" s="40"/>
      <c r="H8" s="40"/>
      <c r="I8" s="40"/>
      <c r="J8" s="40"/>
      <c r="K8" s="40"/>
      <c r="L8" s="40"/>
      <c r="M8" s="40"/>
      <c r="N8" s="40"/>
      <c r="O8" s="40"/>
      <c r="P8" s="41">
        <v>32787.282760000002</v>
      </c>
      <c r="Q8" s="34"/>
      <c r="R8" s="34"/>
      <c r="S8" s="34"/>
      <c r="T8" s="34"/>
    </row>
    <row r="9" spans="1:20" ht="96.6" x14ac:dyDescent="0.3">
      <c r="A9" s="35" t="s">
        <v>39</v>
      </c>
      <c r="B9" s="40">
        <v>182.3</v>
      </c>
      <c r="C9" s="40">
        <v>6.9</v>
      </c>
      <c r="D9" s="40">
        <v>16.28</v>
      </c>
      <c r="E9" s="40"/>
      <c r="F9" s="40"/>
      <c r="G9" s="40">
        <v>35.591630000000002</v>
      </c>
      <c r="H9" s="40">
        <v>17.5</v>
      </c>
      <c r="I9" s="40"/>
      <c r="J9" s="40">
        <v>-242.28438</v>
      </c>
      <c r="K9" s="40">
        <v>20.242999999999999</v>
      </c>
      <c r="L9" s="40"/>
      <c r="M9" s="40"/>
      <c r="N9" s="40"/>
      <c r="O9" s="40"/>
      <c r="P9" s="41">
        <v>36.530250000000002</v>
      </c>
      <c r="Q9" s="34"/>
      <c r="R9" s="34"/>
      <c r="S9" s="34"/>
      <c r="T9" s="34"/>
    </row>
    <row r="10" spans="1:20" ht="82.8" x14ac:dyDescent="0.3">
      <c r="A10" s="35" t="s">
        <v>40</v>
      </c>
      <c r="B10" s="40"/>
      <c r="C10" s="40">
        <v>4505.87</v>
      </c>
      <c r="D10" s="40">
        <v>652.75</v>
      </c>
      <c r="E10" s="40">
        <v>462</v>
      </c>
      <c r="F10" s="40">
        <v>177</v>
      </c>
      <c r="G10" s="40">
        <v>655.41629999999998</v>
      </c>
      <c r="H10" s="40">
        <v>101.45</v>
      </c>
      <c r="I10" s="40"/>
      <c r="J10" s="40"/>
      <c r="K10" s="40"/>
      <c r="L10" s="40">
        <v>267.58337</v>
      </c>
      <c r="M10" s="40">
        <v>254.46666999999999</v>
      </c>
      <c r="N10" s="40"/>
      <c r="O10" s="40"/>
      <c r="P10" s="41">
        <v>7076.5363399999997</v>
      </c>
      <c r="Q10" s="34"/>
      <c r="R10" s="34"/>
      <c r="S10" s="34"/>
      <c r="T10" s="34"/>
    </row>
    <row r="11" spans="1:20" ht="82.8" x14ac:dyDescent="0.3">
      <c r="A11" s="35" t="s">
        <v>41</v>
      </c>
      <c r="B11" s="40">
        <v>1852.7521300000001</v>
      </c>
      <c r="C11" s="40">
        <v>324.96812999999997</v>
      </c>
      <c r="D11" s="40">
        <v>283.3</v>
      </c>
      <c r="E11" s="40">
        <v>95.4</v>
      </c>
      <c r="F11" s="40">
        <v>107.04017</v>
      </c>
      <c r="G11" s="40">
        <v>388.55829999999997</v>
      </c>
      <c r="H11" s="40">
        <v>246.37662</v>
      </c>
      <c r="I11" s="40">
        <v>530.4</v>
      </c>
      <c r="J11" s="40">
        <v>273.38632000000001</v>
      </c>
      <c r="K11" s="40">
        <v>418.4</v>
      </c>
      <c r="L11" s="40">
        <v>130.25443000000001</v>
      </c>
      <c r="M11" s="40">
        <v>124.64185000000001</v>
      </c>
      <c r="N11" s="40">
        <v>406.57499999999999</v>
      </c>
      <c r="O11" s="40">
        <v>2</v>
      </c>
      <c r="P11" s="41">
        <v>5184.0529500000002</v>
      </c>
      <c r="Q11" s="34"/>
      <c r="R11" s="34"/>
      <c r="S11" s="34"/>
      <c r="T11" s="34"/>
    </row>
    <row r="12" spans="1:20" ht="82.8" x14ac:dyDescent="0.3">
      <c r="A12" s="35" t="s">
        <v>42</v>
      </c>
      <c r="B12" s="40">
        <v>4458.4428900000003</v>
      </c>
      <c r="C12" s="40">
        <v>1366.3606</v>
      </c>
      <c r="D12" s="40">
        <v>165.34093999999999</v>
      </c>
      <c r="E12" s="40">
        <v>819</v>
      </c>
      <c r="F12" s="40">
        <v>3.0544600000000002</v>
      </c>
      <c r="G12" s="40">
        <v>-96.811229999999995</v>
      </c>
      <c r="H12" s="40">
        <v>272.54068000000001</v>
      </c>
      <c r="I12" s="40">
        <v>534</v>
      </c>
      <c r="J12" s="40">
        <v>910.14440999999999</v>
      </c>
      <c r="K12" s="40">
        <v>370</v>
      </c>
      <c r="L12" s="40">
        <v>239.828</v>
      </c>
      <c r="M12" s="40">
        <v>83.547499999999999</v>
      </c>
      <c r="N12" s="40">
        <v>636.61779000000001</v>
      </c>
      <c r="O12" s="40">
        <v>87.756540000000001</v>
      </c>
      <c r="P12" s="41">
        <v>9849.82258</v>
      </c>
      <c r="Q12" s="34"/>
      <c r="R12" s="34"/>
      <c r="S12" s="34"/>
      <c r="T12" s="34"/>
    </row>
    <row r="13" spans="1:20" ht="124.2" x14ac:dyDescent="0.3">
      <c r="A13" s="35" t="s">
        <v>43</v>
      </c>
      <c r="B13" s="40">
        <v>22904.43316</v>
      </c>
      <c r="C13" s="40">
        <v>1507.3</v>
      </c>
      <c r="D13" s="40">
        <v>520</v>
      </c>
      <c r="E13" s="40"/>
      <c r="F13" s="40"/>
      <c r="G13" s="40"/>
      <c r="H13" s="40"/>
      <c r="I13" s="40"/>
      <c r="J13" s="40">
        <v>159.62799999999999</v>
      </c>
      <c r="K13" s="40"/>
      <c r="L13" s="40"/>
      <c r="M13" s="40"/>
      <c r="N13" s="40"/>
      <c r="O13" s="40"/>
      <c r="P13" s="41">
        <v>25091.36116</v>
      </c>
      <c r="Q13" s="34"/>
      <c r="R13" s="34"/>
      <c r="S13" s="34"/>
      <c r="T13" s="34"/>
    </row>
    <row r="14" spans="1:20" ht="110.4" x14ac:dyDescent="0.3">
      <c r="A14" s="35" t="s">
        <v>44</v>
      </c>
      <c r="B14" s="40"/>
      <c r="C14" s="40">
        <v>3875.3907599999998</v>
      </c>
      <c r="D14" s="40"/>
      <c r="E14" s="40"/>
      <c r="F14" s="40"/>
      <c r="G14" s="40"/>
      <c r="H14" s="40"/>
      <c r="I14" s="40"/>
      <c r="J14" s="40"/>
      <c r="K14" s="40"/>
      <c r="L14" s="40"/>
      <c r="M14" s="40"/>
      <c r="N14" s="40"/>
      <c r="O14" s="40"/>
      <c r="P14" s="41">
        <v>3875.3907599999998</v>
      </c>
      <c r="Q14" s="34"/>
      <c r="R14" s="34"/>
      <c r="S14" s="34"/>
      <c r="T14" s="34"/>
    </row>
    <row r="15" spans="1:20" ht="110.4" x14ac:dyDescent="0.3">
      <c r="A15" s="35" t="s">
        <v>45</v>
      </c>
      <c r="B15" s="40">
        <v>1095.711</v>
      </c>
      <c r="C15" s="40">
        <v>616.54539999999997</v>
      </c>
      <c r="D15" s="40"/>
      <c r="E15" s="40"/>
      <c r="F15" s="40"/>
      <c r="G15" s="40">
        <v>-103.5453</v>
      </c>
      <c r="H15" s="40"/>
      <c r="I15" s="40"/>
      <c r="J15" s="40">
        <v>55.565350000000002</v>
      </c>
      <c r="K15" s="40"/>
      <c r="L15" s="40"/>
      <c r="M15" s="40"/>
      <c r="N15" s="40"/>
      <c r="O15" s="40"/>
      <c r="P15" s="41">
        <v>1664.2764500000001</v>
      </c>
      <c r="Q15" s="34"/>
      <c r="R15" s="34"/>
      <c r="S15" s="34"/>
      <c r="T15" s="34"/>
    </row>
    <row r="16" spans="1:20" ht="358.8" x14ac:dyDescent="0.3">
      <c r="A16" s="35" t="s">
        <v>46</v>
      </c>
      <c r="B16" s="40">
        <v>33742.899080000003</v>
      </c>
      <c r="C16" s="40">
        <v>28547.696070000002</v>
      </c>
      <c r="D16" s="40">
        <v>-2913.9836</v>
      </c>
      <c r="E16" s="40">
        <v>5271.0165299999999</v>
      </c>
      <c r="F16" s="40"/>
      <c r="G16" s="40">
        <v>7333.2330000000002</v>
      </c>
      <c r="H16" s="40">
        <v>1474.7541100000001</v>
      </c>
      <c r="I16" s="40">
        <v>239.33542</v>
      </c>
      <c r="J16" s="40">
        <v>3604.60673</v>
      </c>
      <c r="K16" s="40">
        <v>1250</v>
      </c>
      <c r="L16" s="40">
        <v>2549.66642</v>
      </c>
      <c r="M16" s="40">
        <v>3213.8000699999998</v>
      </c>
      <c r="N16" s="40">
        <v>1195</v>
      </c>
      <c r="O16" s="40"/>
      <c r="P16" s="41">
        <v>85508.023830000006</v>
      </c>
      <c r="Q16" s="34"/>
      <c r="R16" s="34"/>
      <c r="S16" s="34"/>
      <c r="T16" s="34"/>
    </row>
    <row r="17" spans="1:20" ht="179.4" x14ac:dyDescent="0.3">
      <c r="A17" s="35" t="s">
        <v>47</v>
      </c>
      <c r="B17" s="40">
        <v>386212.44863</v>
      </c>
      <c r="C17" s="40">
        <v>152886.04423</v>
      </c>
      <c r="D17" s="40">
        <v>20951.902999999998</v>
      </c>
      <c r="E17" s="40">
        <v>36971.383500000004</v>
      </c>
      <c r="F17" s="40">
        <v>2624.34924</v>
      </c>
      <c r="G17" s="40">
        <v>6002.1</v>
      </c>
      <c r="H17" s="40">
        <v>21263.472310000001</v>
      </c>
      <c r="I17" s="40">
        <v>2353.5700000000002</v>
      </c>
      <c r="J17" s="40">
        <v>59140.69</v>
      </c>
      <c r="K17" s="40">
        <v>6944.1133</v>
      </c>
      <c r="L17" s="40">
        <v>20329.16923</v>
      </c>
      <c r="M17" s="40">
        <v>13212.65207</v>
      </c>
      <c r="N17" s="40">
        <v>15600</v>
      </c>
      <c r="O17" s="40">
        <v>16131.88934</v>
      </c>
      <c r="P17" s="41">
        <v>760623.78485000005</v>
      </c>
      <c r="Q17" s="34"/>
      <c r="R17" s="34"/>
      <c r="S17" s="34"/>
      <c r="T17" s="34"/>
    </row>
    <row r="18" spans="1:20" ht="110.4" x14ac:dyDescent="0.3">
      <c r="A18" s="35" t="s">
        <v>48</v>
      </c>
      <c r="B18" s="40">
        <v>10430.50628</v>
      </c>
      <c r="C18" s="40">
        <v>9860.1</v>
      </c>
      <c r="D18" s="40">
        <v>2031.15552</v>
      </c>
      <c r="E18" s="40">
        <v>-244.99602999999999</v>
      </c>
      <c r="F18" s="40">
        <v>-265.80059999999997</v>
      </c>
      <c r="G18" s="40">
        <v>286.45</v>
      </c>
      <c r="H18" s="40">
        <v>1532.173</v>
      </c>
      <c r="I18" s="40">
        <v>70.801159999999996</v>
      </c>
      <c r="J18" s="40">
        <v>4449</v>
      </c>
      <c r="K18" s="40">
        <v>813.12420999999995</v>
      </c>
      <c r="L18" s="40">
        <v>950</v>
      </c>
      <c r="M18" s="40">
        <v>-2445.2478500000002</v>
      </c>
      <c r="N18" s="40"/>
      <c r="O18" s="40">
        <v>5217.1526000000003</v>
      </c>
      <c r="P18" s="41">
        <v>32684.418290000001</v>
      </c>
      <c r="Q18" s="34"/>
      <c r="R18" s="34"/>
      <c r="S18" s="34"/>
      <c r="T18" s="34"/>
    </row>
    <row r="19" spans="1:20" ht="151.80000000000001" x14ac:dyDescent="0.3">
      <c r="A19" s="35" t="s">
        <v>49</v>
      </c>
      <c r="B19" s="40">
        <v>22.731729999999999</v>
      </c>
      <c r="C19" s="40">
        <v>4.3041400000000003</v>
      </c>
      <c r="D19" s="40"/>
      <c r="E19" s="40"/>
      <c r="F19" s="40"/>
      <c r="G19" s="40"/>
      <c r="H19" s="40"/>
      <c r="I19" s="40"/>
      <c r="J19" s="40">
        <v>3.7096399999999998</v>
      </c>
      <c r="K19" s="40"/>
      <c r="L19" s="40"/>
      <c r="M19" s="40">
        <v>-8.7484800000000007</v>
      </c>
      <c r="N19" s="40"/>
      <c r="O19" s="40"/>
      <c r="P19" s="41">
        <v>21.997029999999999</v>
      </c>
      <c r="Q19" s="34"/>
      <c r="R19" s="34"/>
      <c r="S19" s="34"/>
      <c r="T19" s="34"/>
    </row>
    <row r="20" spans="1:20" ht="96.6" x14ac:dyDescent="0.3">
      <c r="A20" s="35" t="s">
        <v>50</v>
      </c>
      <c r="B20" s="40">
        <v>450</v>
      </c>
      <c r="C20" s="40"/>
      <c r="D20" s="40"/>
      <c r="E20" s="40"/>
      <c r="F20" s="40"/>
      <c r="G20" s="40"/>
      <c r="H20" s="40"/>
      <c r="I20" s="40"/>
      <c r="J20" s="40"/>
      <c r="K20" s="40"/>
      <c r="L20" s="40"/>
      <c r="M20" s="40"/>
      <c r="N20" s="40"/>
      <c r="O20" s="40"/>
      <c r="P20" s="41">
        <v>450</v>
      </c>
      <c r="Q20" s="34"/>
      <c r="R20" s="34"/>
      <c r="S20" s="34"/>
      <c r="T20" s="34"/>
    </row>
    <row r="21" spans="1:20" ht="138" x14ac:dyDescent="0.3">
      <c r="A21" s="35" t="s">
        <v>51</v>
      </c>
      <c r="B21" s="40">
        <v>5315.0186999999996</v>
      </c>
      <c r="C21" s="40">
        <v>1656.0115699999999</v>
      </c>
      <c r="D21" s="40">
        <v>97.902910000000006</v>
      </c>
      <c r="E21" s="40">
        <v>76.216790000000003</v>
      </c>
      <c r="F21" s="40">
        <v>-239.73418000000001</v>
      </c>
      <c r="G21" s="40"/>
      <c r="H21" s="40">
        <v>-11.41738</v>
      </c>
      <c r="I21" s="40">
        <v>14.78833</v>
      </c>
      <c r="J21" s="40">
        <v>1316.7861800000001</v>
      </c>
      <c r="K21" s="40">
        <v>60</v>
      </c>
      <c r="L21" s="40">
        <v>1134.76133</v>
      </c>
      <c r="M21" s="40">
        <v>-82.980029999999999</v>
      </c>
      <c r="N21" s="40">
        <v>-63.942810000000001</v>
      </c>
      <c r="O21" s="40"/>
      <c r="P21" s="41">
        <v>9273.4114100000006</v>
      </c>
      <c r="Q21" s="34"/>
      <c r="R21" s="34"/>
      <c r="S21" s="34"/>
      <c r="T21" s="34"/>
    </row>
    <row r="22" spans="1:20" ht="138" x14ac:dyDescent="0.3">
      <c r="A22" s="35" t="s">
        <v>52</v>
      </c>
      <c r="B22" s="40">
        <v>105817.05729</v>
      </c>
      <c r="C22" s="40">
        <v>73397.153000000006</v>
      </c>
      <c r="D22" s="40">
        <v>18381.218000000001</v>
      </c>
      <c r="E22" s="40">
        <v>20054.39559</v>
      </c>
      <c r="F22" s="40">
        <v>277.84782999999999</v>
      </c>
      <c r="G22" s="40">
        <v>5709.6433900000002</v>
      </c>
      <c r="H22" s="40">
        <v>7977</v>
      </c>
      <c r="I22" s="40">
        <v>571.15</v>
      </c>
      <c r="J22" s="40">
        <v>41791.285170000003</v>
      </c>
      <c r="K22" s="40">
        <v>5652</v>
      </c>
      <c r="L22" s="40">
        <v>6283.7420000000002</v>
      </c>
      <c r="M22" s="40">
        <v>3065.9135099999999</v>
      </c>
      <c r="N22" s="40">
        <v>2647.95</v>
      </c>
      <c r="O22" s="40">
        <v>5502.0267100000001</v>
      </c>
      <c r="P22" s="41">
        <v>297128.38248999999</v>
      </c>
      <c r="Q22" s="34"/>
      <c r="R22" s="34"/>
      <c r="S22" s="34"/>
      <c r="T22" s="34"/>
    </row>
    <row r="23" spans="1:20" ht="82.8" x14ac:dyDescent="0.3">
      <c r="A23" s="35" t="s">
        <v>53</v>
      </c>
      <c r="B23" s="40">
        <v>5239.4236099999998</v>
      </c>
      <c r="C23" s="40">
        <v>-868.40643</v>
      </c>
      <c r="D23" s="40">
        <v>-310.1662</v>
      </c>
      <c r="E23" s="40">
        <v>81.905010000000004</v>
      </c>
      <c r="F23" s="40">
        <v>88.885450000000006</v>
      </c>
      <c r="G23" s="40">
        <v>-711.86582999999996</v>
      </c>
      <c r="H23" s="40">
        <v>102.06355000000001</v>
      </c>
      <c r="I23" s="40">
        <v>71.496729999999999</v>
      </c>
      <c r="J23" s="40">
        <v>-543.93313999999998</v>
      </c>
      <c r="K23" s="40">
        <v>50.847050000000003</v>
      </c>
      <c r="L23" s="40"/>
      <c r="M23" s="40">
        <v>28.286580000000001</v>
      </c>
      <c r="N23" s="40">
        <v>692.00890000000004</v>
      </c>
      <c r="O23" s="40">
        <v>975.66637000000003</v>
      </c>
      <c r="P23" s="41">
        <v>4896.2116500000002</v>
      </c>
      <c r="Q23" s="34"/>
      <c r="R23" s="34"/>
      <c r="S23" s="34"/>
      <c r="T23" s="34"/>
    </row>
    <row r="24" spans="1:20" ht="110.4" x14ac:dyDescent="0.3">
      <c r="A24" s="35" t="s">
        <v>54</v>
      </c>
      <c r="B24" s="40">
        <v>1166.1632500000001</v>
      </c>
      <c r="C24" s="40">
        <v>442.58622000000003</v>
      </c>
      <c r="D24" s="40">
        <v>171.53726</v>
      </c>
      <c r="E24" s="40">
        <v>104.79016</v>
      </c>
      <c r="F24" s="40">
        <v>11.41389</v>
      </c>
      <c r="G24" s="40"/>
      <c r="H24" s="40">
        <v>32.024349999999998</v>
      </c>
      <c r="I24" s="40">
        <v>15.550050000000001</v>
      </c>
      <c r="J24" s="40">
        <v>437.96280999999999</v>
      </c>
      <c r="K24" s="40">
        <v>-12.662179999999999</v>
      </c>
      <c r="L24" s="40">
        <v>81.644660000000002</v>
      </c>
      <c r="M24" s="40">
        <v>-46.991570000000003</v>
      </c>
      <c r="N24" s="40">
        <v>52.299639999999997</v>
      </c>
      <c r="O24" s="40">
        <v>7.7999900000000002</v>
      </c>
      <c r="P24" s="41">
        <v>2464.1185300000002</v>
      </c>
      <c r="Q24" s="34"/>
      <c r="R24" s="34"/>
      <c r="S24" s="34"/>
      <c r="T24" s="34"/>
    </row>
    <row r="25" spans="1:20" ht="82.8" x14ac:dyDescent="0.3">
      <c r="A25" s="35" t="s">
        <v>55</v>
      </c>
      <c r="B25" s="40">
        <v>873.11627999999996</v>
      </c>
      <c r="C25" s="40">
        <v>311.09102999999999</v>
      </c>
      <c r="D25" s="40">
        <v>748</v>
      </c>
      <c r="E25" s="40">
        <v>473</v>
      </c>
      <c r="F25" s="40">
        <v>206.5265</v>
      </c>
      <c r="G25" s="40">
        <v>600</v>
      </c>
      <c r="H25" s="40">
        <v>268.31222000000002</v>
      </c>
      <c r="I25" s="40">
        <v>182</v>
      </c>
      <c r="J25" s="40">
        <v>556.14344000000006</v>
      </c>
      <c r="K25" s="40">
        <v>261</v>
      </c>
      <c r="L25" s="40">
        <v>111.494</v>
      </c>
      <c r="M25" s="40">
        <v>55.006410000000002</v>
      </c>
      <c r="N25" s="40">
        <v>211</v>
      </c>
      <c r="O25" s="40">
        <v>3.5</v>
      </c>
      <c r="P25" s="41">
        <v>4860.1898799999999</v>
      </c>
      <c r="Q25" s="34"/>
      <c r="R25" s="34"/>
      <c r="S25" s="34"/>
      <c r="T25" s="34"/>
    </row>
    <row r="26" spans="1:20" ht="69" x14ac:dyDescent="0.3">
      <c r="A26" s="35" t="s">
        <v>56</v>
      </c>
      <c r="B26" s="40"/>
      <c r="C26" s="40"/>
      <c r="D26" s="40"/>
      <c r="E26" s="40"/>
      <c r="F26" s="40"/>
      <c r="G26" s="40"/>
      <c r="H26" s="40">
        <v>-15.87182</v>
      </c>
      <c r="I26" s="40"/>
      <c r="J26" s="40"/>
      <c r="K26" s="40"/>
      <c r="L26" s="40"/>
      <c r="M26" s="40"/>
      <c r="N26" s="40"/>
      <c r="O26" s="40"/>
      <c r="P26" s="41">
        <v>-15.87182</v>
      </c>
      <c r="Q26" s="34"/>
      <c r="R26" s="34"/>
      <c r="S26" s="34"/>
      <c r="T26" s="34"/>
    </row>
    <row r="27" spans="1:20" ht="55.2" x14ac:dyDescent="0.3">
      <c r="A27" s="35" t="s">
        <v>57</v>
      </c>
      <c r="B27" s="40">
        <v>1620.1209799999999</v>
      </c>
      <c r="C27" s="40">
        <v>2318.3280500000001</v>
      </c>
      <c r="D27" s="40">
        <v>1062.65284</v>
      </c>
      <c r="E27" s="40">
        <v>1409.3149699999999</v>
      </c>
      <c r="F27" s="40">
        <v>-11.67008</v>
      </c>
      <c r="G27" s="40">
        <v>313.18203999999997</v>
      </c>
      <c r="H27" s="40">
        <v>456.8</v>
      </c>
      <c r="I27" s="40"/>
      <c r="J27" s="40">
        <v>1719.1573800000001</v>
      </c>
      <c r="K27" s="40">
        <v>203.43098000000001</v>
      </c>
      <c r="L27" s="40">
        <v>107.21052</v>
      </c>
      <c r="M27" s="40"/>
      <c r="N27" s="40">
        <v>236.96087</v>
      </c>
      <c r="O27" s="40"/>
      <c r="P27" s="41">
        <v>9435.48855</v>
      </c>
      <c r="Q27" s="34"/>
      <c r="R27" s="34"/>
      <c r="S27" s="34"/>
      <c r="T27" s="34"/>
    </row>
    <row r="28" spans="1:20" ht="96.6" x14ac:dyDescent="0.3">
      <c r="A28" s="35" t="s">
        <v>58</v>
      </c>
      <c r="B28" s="40">
        <v>27595.47538</v>
      </c>
      <c r="C28" s="40">
        <v>48382.283159999999</v>
      </c>
      <c r="D28" s="40"/>
      <c r="E28" s="40"/>
      <c r="F28" s="40"/>
      <c r="G28" s="40"/>
      <c r="H28" s="40"/>
      <c r="I28" s="40"/>
      <c r="J28" s="40">
        <v>754.20693000000006</v>
      </c>
      <c r="K28" s="40"/>
      <c r="L28" s="40"/>
      <c r="M28" s="40"/>
      <c r="N28" s="40"/>
      <c r="O28" s="40"/>
      <c r="P28" s="41">
        <v>76731.965469999996</v>
      </c>
      <c r="Q28" s="34"/>
      <c r="R28" s="34"/>
      <c r="S28" s="34"/>
      <c r="T28" s="34"/>
    </row>
    <row r="29" spans="1:20" ht="138" x14ac:dyDescent="0.3">
      <c r="A29" s="35" t="s">
        <v>59</v>
      </c>
      <c r="B29" s="40">
        <v>1007.74726</v>
      </c>
      <c r="C29" s="40">
        <v>166.583</v>
      </c>
      <c r="D29" s="40">
        <v>22.38409</v>
      </c>
      <c r="E29" s="40"/>
      <c r="F29" s="40"/>
      <c r="G29" s="40"/>
      <c r="H29" s="40"/>
      <c r="I29" s="40"/>
      <c r="J29" s="40">
        <v>-26.514220000000002</v>
      </c>
      <c r="K29" s="40"/>
      <c r="L29" s="40"/>
      <c r="M29" s="40"/>
      <c r="N29" s="40"/>
      <c r="O29" s="40"/>
      <c r="P29" s="41">
        <v>1170.2001299999999</v>
      </c>
      <c r="Q29" s="34"/>
      <c r="R29" s="34"/>
      <c r="S29" s="34"/>
      <c r="T29" s="34"/>
    </row>
    <row r="30" spans="1:20" ht="96.6" x14ac:dyDescent="0.3">
      <c r="A30" s="35" t="s">
        <v>60</v>
      </c>
      <c r="B30" s="40">
        <v>-5672.6582600000002</v>
      </c>
      <c r="C30" s="40">
        <v>-123.82046</v>
      </c>
      <c r="D30" s="40">
        <v>174.76731000000001</v>
      </c>
      <c r="E30" s="40">
        <v>-101.9</v>
      </c>
      <c r="F30" s="40">
        <v>-63.664999999999999</v>
      </c>
      <c r="G30" s="40">
        <v>1367.8097600000001</v>
      </c>
      <c r="H30" s="40">
        <v>101</v>
      </c>
      <c r="I30" s="40">
        <v>10</v>
      </c>
      <c r="J30" s="40">
        <v>276.95</v>
      </c>
      <c r="K30" s="40">
        <v>-132.45977999999999</v>
      </c>
      <c r="L30" s="40"/>
      <c r="M30" s="40">
        <v>-52.591000000000001</v>
      </c>
      <c r="N30" s="40">
        <v>26.29</v>
      </c>
      <c r="O30" s="40">
        <v>210</v>
      </c>
      <c r="P30" s="41">
        <v>-3980.2774300000001</v>
      </c>
      <c r="Q30" s="34"/>
      <c r="R30" s="34"/>
      <c r="S30" s="34"/>
      <c r="T30" s="34"/>
    </row>
    <row r="31" spans="1:20" ht="262.2" x14ac:dyDescent="0.3">
      <c r="A31" s="35" t="s">
        <v>61</v>
      </c>
      <c r="B31" s="40"/>
      <c r="C31" s="40">
        <v>-640.82033000000001</v>
      </c>
      <c r="D31" s="40"/>
      <c r="E31" s="40"/>
      <c r="F31" s="40"/>
      <c r="G31" s="40"/>
      <c r="H31" s="40"/>
      <c r="I31" s="40"/>
      <c r="J31" s="40"/>
      <c r="K31" s="40"/>
      <c r="L31" s="40"/>
      <c r="M31" s="40"/>
      <c r="N31" s="40"/>
      <c r="O31" s="40"/>
      <c r="P31" s="41">
        <v>-640.82033000000001</v>
      </c>
      <c r="Q31" s="34"/>
      <c r="R31" s="34"/>
      <c r="S31" s="34"/>
      <c r="T31" s="34"/>
    </row>
    <row r="32" spans="1:20" ht="110.4" x14ac:dyDescent="0.3">
      <c r="A32" s="35" t="s">
        <v>62</v>
      </c>
      <c r="B32" s="40">
        <v>-53.402000000000001</v>
      </c>
      <c r="C32" s="40"/>
      <c r="D32" s="40"/>
      <c r="E32" s="40"/>
      <c r="F32" s="40"/>
      <c r="G32" s="40"/>
      <c r="H32" s="40"/>
      <c r="I32" s="40"/>
      <c r="J32" s="40"/>
      <c r="K32" s="40"/>
      <c r="L32" s="40"/>
      <c r="M32" s="40"/>
      <c r="N32" s="40"/>
      <c r="O32" s="40"/>
      <c r="P32" s="41">
        <v>-53.402000000000001</v>
      </c>
      <c r="Q32" s="34"/>
      <c r="R32" s="34"/>
      <c r="S32" s="34"/>
      <c r="T32" s="34"/>
    </row>
    <row r="33" spans="1:20" ht="69" x14ac:dyDescent="0.3">
      <c r="A33" s="35" t="s">
        <v>63</v>
      </c>
      <c r="B33" s="40"/>
      <c r="C33" s="40">
        <v>3037.82123</v>
      </c>
      <c r="D33" s="40"/>
      <c r="E33" s="40"/>
      <c r="F33" s="40"/>
      <c r="G33" s="40"/>
      <c r="H33" s="40"/>
      <c r="I33" s="40"/>
      <c r="J33" s="40"/>
      <c r="K33" s="40"/>
      <c r="L33" s="40"/>
      <c r="M33" s="40"/>
      <c r="N33" s="40"/>
      <c r="O33" s="40"/>
      <c r="P33" s="41">
        <v>3037.82123</v>
      </c>
      <c r="Q33" s="34"/>
      <c r="R33" s="34"/>
      <c r="S33" s="34"/>
      <c r="T33" s="34"/>
    </row>
    <row r="34" spans="1:20" ht="55.2" x14ac:dyDescent="0.3">
      <c r="A34" s="35" t="s">
        <v>64</v>
      </c>
      <c r="B34" s="40"/>
      <c r="C34" s="40"/>
      <c r="D34" s="40"/>
      <c r="E34" s="40"/>
      <c r="F34" s="40"/>
      <c r="G34" s="40"/>
      <c r="H34" s="40"/>
      <c r="I34" s="40"/>
      <c r="J34" s="40">
        <v>36810</v>
      </c>
      <c r="K34" s="40"/>
      <c r="L34" s="40"/>
      <c r="M34" s="40"/>
      <c r="N34" s="40"/>
      <c r="O34" s="40"/>
      <c r="P34" s="41">
        <v>36810</v>
      </c>
      <c r="Q34" s="34"/>
      <c r="R34" s="34"/>
      <c r="S34" s="34"/>
      <c r="T34" s="34"/>
    </row>
    <row r="35" spans="1:20" ht="55.2" x14ac:dyDescent="0.3">
      <c r="A35" s="35" t="s">
        <v>65</v>
      </c>
      <c r="B35" s="40"/>
      <c r="C35" s="40"/>
      <c r="D35" s="40"/>
      <c r="E35" s="40"/>
      <c r="F35" s="40">
        <v>-16.468</v>
      </c>
      <c r="G35" s="40"/>
      <c r="H35" s="40">
        <v>12.574999999999999</v>
      </c>
      <c r="I35" s="40"/>
      <c r="J35" s="40"/>
      <c r="K35" s="40">
        <v>224.66526999999999</v>
      </c>
      <c r="L35" s="40">
        <v>142.84985</v>
      </c>
      <c r="M35" s="40">
        <v>-195.30976999999999</v>
      </c>
      <c r="N35" s="40"/>
      <c r="O35" s="40">
        <v>53.076050000000002</v>
      </c>
      <c r="P35" s="41">
        <v>221.38839999999999</v>
      </c>
      <c r="Q35" s="34"/>
      <c r="R35" s="34"/>
      <c r="S35" s="34"/>
      <c r="T35" s="34"/>
    </row>
    <row r="36" spans="1:20" ht="110.4" x14ac:dyDescent="0.3">
      <c r="A36" s="35" t="s">
        <v>66</v>
      </c>
      <c r="B36" s="40"/>
      <c r="C36" s="40">
        <v>-1.0000000000000001E-5</v>
      </c>
      <c r="D36" s="40"/>
      <c r="E36" s="40"/>
      <c r="F36" s="40"/>
      <c r="G36" s="40"/>
      <c r="H36" s="40"/>
      <c r="I36" s="40"/>
      <c r="J36" s="40"/>
      <c r="K36" s="40"/>
      <c r="L36" s="40"/>
      <c r="M36" s="40"/>
      <c r="N36" s="40"/>
      <c r="O36" s="40">
        <v>1.0000000000000001E-5</v>
      </c>
      <c r="P36" s="41"/>
      <c r="Q36" s="34"/>
      <c r="R36" s="34"/>
      <c r="S36" s="34"/>
      <c r="T36" s="34"/>
    </row>
    <row r="37" spans="1:20" ht="82.8" x14ac:dyDescent="0.3">
      <c r="A37" s="35" t="s">
        <v>67</v>
      </c>
      <c r="B37" s="40">
        <v>1896.98559</v>
      </c>
      <c r="C37" s="40">
        <v>649.82304999999997</v>
      </c>
      <c r="D37" s="40">
        <v>53.460050000000003</v>
      </c>
      <c r="E37" s="40">
        <v>135.23876000000001</v>
      </c>
      <c r="F37" s="40"/>
      <c r="G37" s="40"/>
      <c r="H37" s="40"/>
      <c r="I37" s="40"/>
      <c r="J37" s="40">
        <v>429.64940000000001</v>
      </c>
      <c r="K37" s="40">
        <v>111.39566000000001</v>
      </c>
      <c r="L37" s="40"/>
      <c r="M37" s="40"/>
      <c r="N37" s="40"/>
      <c r="O37" s="40"/>
      <c r="P37" s="41">
        <v>3276.55251</v>
      </c>
      <c r="Q37" s="34"/>
      <c r="R37" s="34"/>
      <c r="S37" s="34"/>
      <c r="T37" s="34"/>
    </row>
    <row r="38" spans="1:20" ht="41.4" x14ac:dyDescent="0.3">
      <c r="A38" s="35" t="s">
        <v>68</v>
      </c>
      <c r="B38" s="40"/>
      <c r="C38" s="40"/>
      <c r="D38" s="40"/>
      <c r="E38" s="40"/>
      <c r="F38" s="40"/>
      <c r="G38" s="40"/>
      <c r="H38" s="40"/>
      <c r="I38" s="40"/>
      <c r="J38" s="40"/>
      <c r="K38" s="40">
        <v>6121.8998499999998</v>
      </c>
      <c r="L38" s="40"/>
      <c r="M38" s="40"/>
      <c r="N38" s="40"/>
      <c r="O38" s="40"/>
      <c r="P38" s="41">
        <v>6121.8998499999998</v>
      </c>
      <c r="Q38" s="34"/>
      <c r="R38" s="34"/>
      <c r="S38" s="34"/>
      <c r="T38" s="34"/>
    </row>
    <row r="39" spans="1:20" ht="138" x14ac:dyDescent="0.3">
      <c r="A39" s="35" t="s">
        <v>69</v>
      </c>
      <c r="B39" s="40">
        <v>19283.668689999999</v>
      </c>
      <c r="C39" s="40">
        <v>6051.1737499999999</v>
      </c>
      <c r="D39" s="40">
        <v>875.02426000000003</v>
      </c>
      <c r="E39" s="40">
        <v>1950.2258899999999</v>
      </c>
      <c r="F39" s="40">
        <v>512.84397999999999</v>
      </c>
      <c r="G39" s="40">
        <v>550.16326000000004</v>
      </c>
      <c r="H39" s="40">
        <v>228.77186</v>
      </c>
      <c r="I39" s="40">
        <v>169.80575999999999</v>
      </c>
      <c r="J39" s="40">
        <v>3661.5204100000001</v>
      </c>
      <c r="K39" s="40">
        <v>538.65596000000005</v>
      </c>
      <c r="L39" s="40">
        <v>1347.23867</v>
      </c>
      <c r="M39" s="40">
        <v>745.76306999999997</v>
      </c>
      <c r="N39" s="40">
        <v>1337.0530200000001</v>
      </c>
      <c r="O39" s="40">
        <v>948.48771999999997</v>
      </c>
      <c r="P39" s="41">
        <v>38200.3963</v>
      </c>
      <c r="Q39" s="34"/>
      <c r="R39" s="34"/>
      <c r="S39" s="34"/>
      <c r="T39" s="34"/>
    </row>
    <row r="40" spans="1:20" ht="27.6" x14ac:dyDescent="0.3">
      <c r="A40" s="35" t="s">
        <v>70</v>
      </c>
      <c r="B40" s="40">
        <v>150749.68343</v>
      </c>
      <c r="C40" s="40"/>
      <c r="D40" s="40"/>
      <c r="E40" s="40"/>
      <c r="F40" s="40"/>
      <c r="G40" s="40"/>
      <c r="H40" s="40"/>
      <c r="I40" s="40"/>
      <c r="J40" s="40"/>
      <c r="K40" s="40"/>
      <c r="L40" s="40"/>
      <c r="M40" s="40"/>
      <c r="N40" s="40"/>
      <c r="O40" s="40"/>
      <c r="P40" s="41">
        <v>150749.68343</v>
      </c>
      <c r="Q40" s="34"/>
      <c r="R40" s="34"/>
      <c r="S40" s="34"/>
      <c r="T40" s="34"/>
    </row>
    <row r="41" spans="1:20" ht="193.2" x14ac:dyDescent="0.3">
      <c r="A41" s="35" t="s">
        <v>71</v>
      </c>
      <c r="B41" s="40">
        <v>25000</v>
      </c>
      <c r="C41" s="40"/>
      <c r="D41" s="40"/>
      <c r="E41" s="40"/>
      <c r="F41" s="40"/>
      <c r="G41" s="40"/>
      <c r="H41" s="40"/>
      <c r="I41" s="40"/>
      <c r="J41" s="40"/>
      <c r="K41" s="40"/>
      <c r="L41" s="40"/>
      <c r="M41" s="40"/>
      <c r="N41" s="40"/>
      <c r="O41" s="40"/>
      <c r="P41" s="41">
        <v>25000</v>
      </c>
      <c r="Q41" s="34"/>
      <c r="R41" s="34"/>
      <c r="S41" s="34"/>
      <c r="T41" s="34"/>
    </row>
    <row r="42" spans="1:20" ht="124.2" x14ac:dyDescent="0.3">
      <c r="A42" s="35" t="s">
        <v>72</v>
      </c>
      <c r="B42" s="40"/>
      <c r="C42" s="40"/>
      <c r="D42" s="40"/>
      <c r="E42" s="40"/>
      <c r="F42" s="40">
        <v>-2876.1785199999999</v>
      </c>
      <c r="G42" s="40"/>
      <c r="H42" s="40"/>
      <c r="I42" s="40"/>
      <c r="J42" s="40"/>
      <c r="K42" s="40"/>
      <c r="L42" s="40"/>
      <c r="M42" s="40"/>
      <c r="N42" s="40"/>
      <c r="O42" s="40"/>
      <c r="P42" s="41">
        <v>-2876.1785199999999</v>
      </c>
      <c r="Q42" s="34"/>
      <c r="R42" s="34"/>
      <c r="S42" s="34"/>
      <c r="T42" s="34"/>
    </row>
    <row r="43" spans="1:20" ht="96.6" x14ac:dyDescent="0.3">
      <c r="A43" s="35" t="s">
        <v>73</v>
      </c>
      <c r="B43" s="40">
        <v>26920.365959999999</v>
      </c>
      <c r="C43" s="40"/>
      <c r="D43" s="40"/>
      <c r="E43" s="40"/>
      <c r="F43" s="40"/>
      <c r="G43" s="40"/>
      <c r="H43" s="40"/>
      <c r="I43" s="40"/>
      <c r="J43" s="40"/>
      <c r="K43" s="40"/>
      <c r="L43" s="40"/>
      <c r="M43" s="40"/>
      <c r="N43" s="40"/>
      <c r="O43" s="40"/>
      <c r="P43" s="41">
        <v>26920.365959999999</v>
      </c>
      <c r="Q43" s="34"/>
      <c r="R43" s="34"/>
      <c r="S43" s="34"/>
      <c r="T43" s="34"/>
    </row>
    <row r="44" spans="1:20" ht="124.2" x14ac:dyDescent="0.3">
      <c r="A44" s="35" t="s">
        <v>74</v>
      </c>
      <c r="B44" s="40"/>
      <c r="C44" s="40"/>
      <c r="D44" s="40">
        <v>34049.9</v>
      </c>
      <c r="E44" s="40"/>
      <c r="F44" s="40"/>
      <c r="G44" s="40"/>
      <c r="H44" s="40"/>
      <c r="I44" s="40"/>
      <c r="J44" s="40"/>
      <c r="K44" s="40"/>
      <c r="L44" s="40"/>
      <c r="M44" s="40"/>
      <c r="N44" s="40"/>
      <c r="O44" s="40"/>
      <c r="P44" s="41">
        <v>34049.9</v>
      </c>
      <c r="Q44" s="34"/>
      <c r="R44" s="34"/>
      <c r="S44" s="34"/>
      <c r="T44" s="34"/>
    </row>
    <row r="45" spans="1:20" ht="27.6" x14ac:dyDescent="0.3">
      <c r="A45" s="35" t="s">
        <v>75</v>
      </c>
      <c r="B45" s="40">
        <v>60024.4467</v>
      </c>
      <c r="C45" s="40"/>
      <c r="D45" s="40"/>
      <c r="E45" s="40"/>
      <c r="F45" s="40"/>
      <c r="G45" s="40"/>
      <c r="H45" s="40"/>
      <c r="I45" s="40"/>
      <c r="J45" s="40">
        <v>-1.0000000000000001E-5</v>
      </c>
      <c r="K45" s="40"/>
      <c r="L45" s="40"/>
      <c r="M45" s="40"/>
      <c r="N45" s="40"/>
      <c r="O45" s="40"/>
      <c r="P45" s="41">
        <v>60024.446689999997</v>
      </c>
      <c r="Q45" s="34"/>
      <c r="R45" s="34"/>
      <c r="S45" s="34"/>
      <c r="T45" s="34"/>
    </row>
    <row r="46" spans="1:20" ht="234.6" x14ac:dyDescent="0.3">
      <c r="A46" s="35" t="s">
        <v>76</v>
      </c>
      <c r="B46" s="40"/>
      <c r="C46" s="40">
        <v>703.72825</v>
      </c>
      <c r="D46" s="40"/>
      <c r="E46" s="40"/>
      <c r="F46" s="40"/>
      <c r="G46" s="40"/>
      <c r="H46" s="40"/>
      <c r="I46" s="40"/>
      <c r="J46" s="40"/>
      <c r="K46" s="40"/>
      <c r="L46" s="40"/>
      <c r="M46" s="40"/>
      <c r="N46" s="40"/>
      <c r="O46" s="40"/>
      <c r="P46" s="41">
        <v>703.72825</v>
      </c>
      <c r="Q46" s="34"/>
      <c r="R46" s="34"/>
      <c r="S46" s="34"/>
      <c r="T46" s="34"/>
    </row>
    <row r="47" spans="1:20" ht="55.2" x14ac:dyDescent="0.3">
      <c r="A47" s="35" t="s">
        <v>77</v>
      </c>
      <c r="B47" s="40"/>
      <c r="C47" s="40"/>
      <c r="D47" s="40">
        <v>143.5171</v>
      </c>
      <c r="E47" s="40">
        <v>76.647419999999997</v>
      </c>
      <c r="F47" s="40">
        <v>38.885330000000003</v>
      </c>
      <c r="G47" s="40">
        <v>204.69379000000001</v>
      </c>
      <c r="H47" s="40">
        <v>56.023899999999998</v>
      </c>
      <c r="I47" s="40">
        <v>12.44985</v>
      </c>
      <c r="J47" s="40">
        <v>524.19464000000005</v>
      </c>
      <c r="K47" s="40">
        <v>34.916910000000001</v>
      </c>
      <c r="L47" s="40">
        <v>179.86726999999999</v>
      </c>
      <c r="M47" s="40">
        <v>177.21408</v>
      </c>
      <c r="N47" s="40">
        <v>59.308329999999998</v>
      </c>
      <c r="O47" s="40">
        <v>61.377110000000002</v>
      </c>
      <c r="P47" s="41">
        <v>1569.09573</v>
      </c>
      <c r="Q47" s="34"/>
      <c r="R47" s="34"/>
      <c r="S47" s="34"/>
      <c r="T47" s="34"/>
    </row>
    <row r="48" spans="1:20" ht="138" x14ac:dyDescent="0.3">
      <c r="A48" s="35" t="s">
        <v>78</v>
      </c>
      <c r="B48" s="40">
        <v>55932.939919999997</v>
      </c>
      <c r="C48" s="40"/>
      <c r="D48" s="40"/>
      <c r="E48" s="40"/>
      <c r="F48" s="40"/>
      <c r="G48" s="40"/>
      <c r="H48" s="40"/>
      <c r="I48" s="40">
        <v>109506.496</v>
      </c>
      <c r="J48" s="40">
        <v>-1886.4117000000001</v>
      </c>
      <c r="K48" s="40"/>
      <c r="L48" s="40"/>
      <c r="M48" s="40"/>
      <c r="N48" s="40"/>
      <c r="O48" s="40"/>
      <c r="P48" s="41">
        <v>163553.02421999999</v>
      </c>
      <c r="Q48" s="34"/>
      <c r="R48" s="34"/>
      <c r="S48" s="34"/>
      <c r="T48" s="34"/>
    </row>
    <row r="49" spans="1:20" ht="110.4" x14ac:dyDescent="0.3">
      <c r="A49" s="35" t="s">
        <v>79</v>
      </c>
      <c r="B49" s="40">
        <v>29117.880939999999</v>
      </c>
      <c r="C49" s="40"/>
      <c r="D49" s="40"/>
      <c r="E49" s="40"/>
      <c r="F49" s="40"/>
      <c r="G49" s="40"/>
      <c r="H49" s="40"/>
      <c r="I49" s="40"/>
      <c r="J49" s="40"/>
      <c r="K49" s="40"/>
      <c r="L49" s="40"/>
      <c r="M49" s="40"/>
      <c r="N49" s="40"/>
      <c r="O49" s="40"/>
      <c r="P49" s="41">
        <v>29117.880939999999</v>
      </c>
      <c r="Q49" s="34"/>
      <c r="R49" s="34"/>
      <c r="S49" s="34"/>
      <c r="T49" s="34"/>
    </row>
    <row r="50" spans="1:20" ht="82.8" x14ac:dyDescent="0.3">
      <c r="A50" s="35" t="s">
        <v>80</v>
      </c>
      <c r="B50" s="40"/>
      <c r="C50" s="40"/>
      <c r="D50" s="40"/>
      <c r="E50" s="40"/>
      <c r="F50" s="40"/>
      <c r="G50" s="40"/>
      <c r="H50" s="40"/>
      <c r="I50" s="40"/>
      <c r="J50" s="40"/>
      <c r="K50" s="40">
        <v>2016.31477</v>
      </c>
      <c r="L50" s="40"/>
      <c r="M50" s="40"/>
      <c r="N50" s="40"/>
      <c r="O50" s="40"/>
      <c r="P50" s="41">
        <v>2016.31477</v>
      </c>
      <c r="Q50" s="34"/>
      <c r="R50" s="34"/>
      <c r="S50" s="34"/>
      <c r="T50" s="34"/>
    </row>
    <row r="51" spans="1:20" ht="55.2" x14ac:dyDescent="0.3">
      <c r="A51" s="35" t="s">
        <v>81</v>
      </c>
      <c r="B51" s="40"/>
      <c r="C51" s="40">
        <v>1793.385</v>
      </c>
      <c r="D51" s="40">
        <v>230.12299999999999</v>
      </c>
      <c r="E51" s="40"/>
      <c r="F51" s="40"/>
      <c r="G51" s="40"/>
      <c r="H51" s="40"/>
      <c r="I51" s="40"/>
      <c r="J51" s="40">
        <v>1525.095</v>
      </c>
      <c r="K51" s="40"/>
      <c r="L51" s="40"/>
      <c r="M51" s="40"/>
      <c r="N51" s="40"/>
      <c r="O51" s="40"/>
      <c r="P51" s="41">
        <v>3548.6030000000001</v>
      </c>
      <c r="Q51" s="34"/>
      <c r="R51" s="34"/>
      <c r="S51" s="34"/>
      <c r="T51" s="34"/>
    </row>
    <row r="52" spans="1:20" ht="27.6" x14ac:dyDescent="0.3">
      <c r="A52" s="35" t="s">
        <v>82</v>
      </c>
      <c r="B52" s="40">
        <v>457783.30841</v>
      </c>
      <c r="C52" s="40"/>
      <c r="D52" s="40"/>
      <c r="E52" s="40"/>
      <c r="F52" s="40"/>
      <c r="G52" s="40"/>
      <c r="H52" s="40"/>
      <c r="I52" s="40"/>
      <c r="J52" s="40"/>
      <c r="K52" s="40"/>
      <c r="L52" s="40"/>
      <c r="M52" s="40"/>
      <c r="N52" s="40"/>
      <c r="O52" s="40"/>
      <c r="P52" s="41">
        <v>457783.30841</v>
      </c>
      <c r="Q52" s="34"/>
      <c r="R52" s="34"/>
      <c r="S52" s="34"/>
      <c r="T52" s="34"/>
    </row>
    <row r="53" spans="1:20" ht="41.4" x14ac:dyDescent="0.3">
      <c r="A53" s="35" t="s">
        <v>83</v>
      </c>
      <c r="B53" s="40">
        <v>44250</v>
      </c>
      <c r="C53" s="40">
        <v>8133</v>
      </c>
      <c r="D53" s="40"/>
      <c r="E53" s="40"/>
      <c r="F53" s="40"/>
      <c r="G53" s="40"/>
      <c r="H53" s="40"/>
      <c r="I53" s="40"/>
      <c r="J53" s="40"/>
      <c r="K53" s="40"/>
      <c r="L53" s="40"/>
      <c r="M53" s="40"/>
      <c r="N53" s="40"/>
      <c r="O53" s="40"/>
      <c r="P53" s="41">
        <v>52383</v>
      </c>
      <c r="Q53" s="34"/>
      <c r="R53" s="34"/>
      <c r="S53" s="34"/>
      <c r="T53" s="34"/>
    </row>
    <row r="54" spans="1:20" ht="69" x14ac:dyDescent="0.3">
      <c r="A54" s="35" t="s">
        <v>84</v>
      </c>
      <c r="B54" s="40">
        <v>41665.067490000001</v>
      </c>
      <c r="C54" s="40">
        <v>5670.0934699999998</v>
      </c>
      <c r="D54" s="40">
        <v>3075.4907600000001</v>
      </c>
      <c r="E54" s="40">
        <v>865.55566999999996</v>
      </c>
      <c r="F54" s="40">
        <v>121.99652</v>
      </c>
      <c r="G54" s="40">
        <v>123.3754</v>
      </c>
      <c r="H54" s="40">
        <v>575.81537000000003</v>
      </c>
      <c r="I54" s="40">
        <v>314.99414000000002</v>
      </c>
      <c r="J54" s="40">
        <v>6938.87817</v>
      </c>
      <c r="K54" s="40">
        <v>536.91534000000001</v>
      </c>
      <c r="L54" s="40">
        <v>382.70539000000002</v>
      </c>
      <c r="M54" s="40">
        <v>51.405639999999998</v>
      </c>
      <c r="N54" s="40">
        <v>1083.9904799999999</v>
      </c>
      <c r="O54" s="40">
        <v>1047.62429</v>
      </c>
      <c r="P54" s="41">
        <v>62453.908130000003</v>
      </c>
      <c r="Q54" s="34"/>
      <c r="R54" s="34"/>
      <c r="S54" s="34"/>
      <c r="T54" s="34"/>
    </row>
    <row r="55" spans="1:20" ht="41.4" x14ac:dyDescent="0.3">
      <c r="A55" s="35" t="s">
        <v>85</v>
      </c>
      <c r="B55" s="40">
        <v>3639.2345799999998</v>
      </c>
      <c r="C55" s="40">
        <v>581.63099999999997</v>
      </c>
      <c r="D55" s="40">
        <v>1136.289</v>
      </c>
      <c r="E55" s="40">
        <v>201.34100000000001</v>
      </c>
      <c r="F55" s="40">
        <v>139.05789999999999</v>
      </c>
      <c r="G55" s="40">
        <v>201.34100000000001</v>
      </c>
      <c r="H55" s="40">
        <v>115.05200000000001</v>
      </c>
      <c r="I55" s="40"/>
      <c r="J55" s="40">
        <v>230.10400000000001</v>
      </c>
      <c r="K55" s="40">
        <v>57.526000000000003</v>
      </c>
      <c r="L55" s="40">
        <v>86.289000000000001</v>
      </c>
      <c r="M55" s="40">
        <v>115.05200000000001</v>
      </c>
      <c r="N55" s="40">
        <v>493.815</v>
      </c>
      <c r="O55" s="40">
        <v>28.763000000000002</v>
      </c>
      <c r="P55" s="41">
        <v>7025.4954799999996</v>
      </c>
      <c r="Q55" s="34"/>
      <c r="R55" s="34"/>
      <c r="S55" s="34"/>
      <c r="T55" s="34"/>
    </row>
    <row r="56" spans="1:20" ht="55.2" x14ac:dyDescent="0.3">
      <c r="A56" s="35" t="s">
        <v>86</v>
      </c>
      <c r="B56" s="40"/>
      <c r="C56" s="40"/>
      <c r="D56" s="40"/>
      <c r="E56" s="40"/>
      <c r="F56" s="40"/>
      <c r="G56" s="40"/>
      <c r="H56" s="40"/>
      <c r="I56" s="40"/>
      <c r="J56" s="40"/>
      <c r="K56" s="40"/>
      <c r="L56" s="40">
        <v>735.91499999999996</v>
      </c>
      <c r="M56" s="40"/>
      <c r="N56" s="40">
        <v>2.5499999999999998E-2</v>
      </c>
      <c r="O56" s="40"/>
      <c r="P56" s="41">
        <v>735.94050000000004</v>
      </c>
      <c r="Q56" s="34"/>
      <c r="R56" s="34"/>
      <c r="S56" s="34"/>
      <c r="T56" s="34"/>
    </row>
    <row r="57" spans="1:20" ht="27.6" x14ac:dyDescent="0.3">
      <c r="A57" s="35" t="s">
        <v>87</v>
      </c>
      <c r="B57" s="40"/>
      <c r="C57" s="40"/>
      <c r="D57" s="40"/>
      <c r="E57" s="40"/>
      <c r="F57" s="40"/>
      <c r="G57" s="40"/>
      <c r="H57" s="40"/>
      <c r="I57" s="40">
        <v>19.11553</v>
      </c>
      <c r="J57" s="40"/>
      <c r="K57" s="40">
        <v>3.9764900000000001</v>
      </c>
      <c r="L57" s="40"/>
      <c r="M57" s="40"/>
      <c r="N57" s="40"/>
      <c r="O57" s="40"/>
      <c r="P57" s="41">
        <v>23.092020000000002</v>
      </c>
      <c r="Q57" s="34"/>
      <c r="R57" s="34"/>
      <c r="S57" s="34"/>
      <c r="T57" s="34"/>
    </row>
    <row r="58" spans="1:20" ht="41.4" x14ac:dyDescent="0.3">
      <c r="A58" s="35" t="s">
        <v>88</v>
      </c>
      <c r="B58" s="40"/>
      <c r="C58" s="40"/>
      <c r="D58" s="40"/>
      <c r="E58" s="40"/>
      <c r="F58" s="40"/>
      <c r="G58" s="40">
        <v>1270.9473700000001</v>
      </c>
      <c r="H58" s="40"/>
      <c r="I58" s="40"/>
      <c r="J58" s="40"/>
      <c r="K58" s="40"/>
      <c r="L58" s="40"/>
      <c r="M58" s="40"/>
      <c r="N58" s="40"/>
      <c r="O58" s="40"/>
      <c r="P58" s="41">
        <v>1270.9473700000001</v>
      </c>
      <c r="Q58" s="34"/>
      <c r="R58" s="34"/>
      <c r="S58" s="34"/>
      <c r="T58" s="34"/>
    </row>
    <row r="59" spans="1:20" x14ac:dyDescent="0.3">
      <c r="A59" s="32" t="s">
        <v>89</v>
      </c>
      <c r="B59" s="41">
        <v>1771527.70731</v>
      </c>
      <c r="C59" s="41">
        <v>433255.01358999999</v>
      </c>
      <c r="D59" s="41">
        <v>163326.41884</v>
      </c>
      <c r="E59" s="41">
        <v>141582.96187999999</v>
      </c>
      <c r="F59" s="41">
        <v>8012.4448899999998</v>
      </c>
      <c r="G59" s="41">
        <v>97314.105590000006</v>
      </c>
      <c r="H59" s="41">
        <v>66984.939270000003</v>
      </c>
      <c r="I59" s="41">
        <v>134110.88961000001</v>
      </c>
      <c r="J59" s="41">
        <v>227845.00581999999</v>
      </c>
      <c r="K59" s="41">
        <v>50259.748760000002</v>
      </c>
      <c r="L59" s="41">
        <v>112313.32106</v>
      </c>
      <c r="M59" s="41">
        <v>65599.671799999996</v>
      </c>
      <c r="N59" s="41">
        <v>75571.112070000003</v>
      </c>
      <c r="O59" s="41">
        <v>32036.69973</v>
      </c>
      <c r="P59" s="41">
        <v>3379740.0402199998</v>
      </c>
      <c r="Q59" s="33"/>
      <c r="R59" s="33"/>
      <c r="S59" s="33"/>
      <c r="T59" s="33"/>
    </row>
  </sheetData>
  <pageMargins left="0.23622047244094491" right="0.23622047244094491" top="0.19685039370078741" bottom="0.31496062992125984" header="0.11811023622047245" footer="0.11811023622047245"/>
  <pageSetup paperSize="9" scale="58"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13</vt:i4>
      </vt:variant>
    </vt:vector>
  </HeadingPairs>
  <TitlesOfParts>
    <vt:vector size="15" baseType="lpstr">
      <vt:lpstr>Бюджетополучатели</vt:lpstr>
      <vt:lpstr>Муниципальные районы</vt:lpstr>
      <vt:lpstr>Date</vt:lpstr>
      <vt:lpstr>EndData</vt:lpstr>
      <vt:lpstr>EndData1</vt:lpstr>
      <vt:lpstr>EndData2</vt:lpstr>
      <vt:lpstr>EndDate</vt:lpstr>
      <vt:lpstr>period</vt:lpstr>
      <vt:lpstr>StartData</vt:lpstr>
      <vt:lpstr>StartData1</vt:lpstr>
      <vt:lpstr>Year</vt:lpstr>
      <vt:lpstr>Бюджетополучатели!Заголовки_для_печати</vt:lpstr>
      <vt:lpstr>'Муниципальные районы'!Заголовки_для_печати</vt:lpstr>
      <vt:lpstr>Бюджетополучатели!Область_печати</vt:lpstr>
      <vt:lpstr>'Муниципальные районы'!Область_печати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2024-01-29T10:18:14Z</dcterms:modified>
</cp:coreProperties>
</file>