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Учреждения!$28:$29</definedName>
    <definedName name="_xlnm.Print_Area" localSheetId="1">'Муниципальные районы'!$A$1:$P$34</definedName>
    <definedName name="_xlnm.Print_Area" localSheetId="0">Учреждения!$A$1:$E$64</definedName>
  </definedNames>
  <calcPr calcId="162913"/>
</workbook>
</file>

<file path=xl/calcChain.xml><?xml version="1.0" encoding="utf-8"?>
<calcChain xmlns="http://schemas.openxmlformats.org/spreadsheetml/2006/main">
  <c r="E24" i="1" l="1"/>
  <c r="E9" i="1"/>
  <c r="B32" i="2" l="1"/>
  <c r="A2" i="2" l="1"/>
  <c r="B2" i="2" s="1"/>
  <c r="C2" i="2" s="1"/>
  <c r="A33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<sst xmlns="http://schemas.openxmlformats.org/spreadsheetml/2006/main" count="110" uniqueCount="109">
  <si>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</si>
  <si>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</si>
  <si>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</si>
  <si>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</si>
  <si>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</si>
  <si>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</si>
  <si>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</si>
  <si>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</si>
  <si>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</si>
  <si>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</si>
  <si>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</si>
  <si>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</si>
  <si>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</si>
  <si>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</si>
  <si>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</si>
  <si>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</si>
  <si>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</si>
  <si>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</si>
  <si>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</si>
  <si>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</si>
  <si>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</si>
  <si>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</si>
  <si>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</si>
  <si>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</si>
  <si>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</si>
  <si>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</si>
  <si>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</si>
  <si>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</si>
  <si>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</si>
  <si>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</si>
  <si>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</si>
  <si>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</si>
  <si>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</si>
  <si>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</si>
  <si>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</si>
  <si>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</si>
  <si>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</si>
  <si>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</si>
  <si>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</si>
  <si>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</si>
  <si>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</si>
  <si>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</si>
  <si>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</si>
  <si>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</si>
  <si>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</si>
  <si>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</si>
  <si>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</si>
  <si>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</si>
  <si>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</si>
  <si>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</si>
  <si>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</si>
  <si>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</si>
  <si>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</si>
  <si>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</si>
  <si>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Осуществление переданных полномочий Российской Федерации на государственную регистрацию актов гражданского состояния</t>
  </si>
  <si>
    <t>Всего:</t>
  </si>
  <si>
    <t>28.01.2024</t>
  </si>
  <si>
    <t>Законодательное Собрание Камчатского края</t>
  </si>
  <si>
    <t>Контрольно-счетная палата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</si>
  <si>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</si>
  <si>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</si>
  <si>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</si>
  <si>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</si>
  <si>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</si>
  <si>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</si>
  <si>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</si>
  <si>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</si>
  <si>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</si>
  <si>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</si>
  <si>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</si>
  <si>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</si>
  <si>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</si>
  <si>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</si>
  <si>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</si>
  <si>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</si>
  <si>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</si>
  <si>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</si>
  <si>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</si>
  <si>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</si>
  <si>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</si>
  <si>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</si>
  <si>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</si>
  <si>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</si>
  <si>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</si>
  <si>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</si>
  <si>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</si>
  <si>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</si>
  <si>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</si>
  <si>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</si>
  <si>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</si>
  <si>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01.01.2024</t>
  </si>
  <si>
    <t>Привлечение остатков средств на единый счет краевого бюджета с казначейских счетов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</si>
  <si>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</si>
  <si>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</si>
  <si>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01.01.2024 по 28.01.2024)</t>
  </si>
  <si>
    <t>Дотации на выравнивание бюджетной обеспеченности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</si>
  <si>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</si>
  <si>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</si>
  <si>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</si>
  <si>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</si>
  <si>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</si>
  <si>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</si>
  <si>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</si>
  <si>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</si>
  <si>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</si>
  <si>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мер пожарной безопасности и тушение лесных пожаров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</si>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</sst>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 applyNumberFormat="0" applyBorder="0" applyAlignment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16" fillId="0" borderId="4" xfId="0" applyNumberFormat="1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8" fillId="0" borderId="4" xfId="1" applyNumberFormat="1" applyFont="1" applyFill="1" applyBorder="1" applyAlignment="1" applyProtection="1">
      <alignment horizontal="right" vertical="center"/>
    </xf>
    <xf numFmtId="49" fontId="18" fillId="0" borderId="4" xfId="1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BreakPreview" zoomScaleNormal="100" zoomScaleSheetLayoutView="100" workbookViewId="0">
      <selection activeCell="E27" sqref="E27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4.710937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52" t="s">
        <v>0</v>
      </c>
      <c r="B1" s="52"/>
      <c r="C1" s="52"/>
      <c r="D1" s="52"/>
      <c r="E1" s="52"/>
      <c r="F1" s="37" t="s">
        <v>90</v>
      </c>
      <c r="G1" s="38" t="str">
        <f>TEXT(F1,"[$-FC19]ДД ММММ")</f>
        <v>01 января</v>
      </c>
      <c r="H1" s="38" t="str">
        <f>TEXT(F1,"[$-FC19]ДД.ММ.ГГГ \г")</f>
        <v>01.01.2024 г</v>
      </c>
    </row>
    <row r="2" spans="1:9" ht="15.75" x14ac:dyDescent="0.25">
      <c r="A2" s="52" t="str">
        <f>CONCATENATE("с ",G1," по ",G2,"ода")</f>
        <v>с 01 января по 28 января 2024 года</v>
      </c>
      <c r="B2" s="52"/>
      <c r="C2" s="52"/>
      <c r="D2" s="52"/>
      <c r="E2" s="52"/>
      <c r="F2" s="37" t="s">
        <v>56</v>
      </c>
      <c r="G2" s="38" t="str">
        <f>TEXT(F2,"[$-FC19]ДД ММММ ГГГ \г")</f>
        <v>28 января 2024 г</v>
      </c>
      <c r="H2" s="38" t="str">
        <f>TEXT(F2,"[$-FC19]ДД.ММ.ГГГ \г")</f>
        <v>28.01.2024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3" t="str">
        <f>CONCATENATE("Остатки средств на ",H1,".")</f>
        <v>Остатки средств на 01.01.2024 г.</v>
      </c>
      <c r="B5" s="54"/>
      <c r="C5" s="54"/>
      <c r="D5" s="55"/>
      <c r="E5" s="8">
        <v>4178674.3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62" t="s">
        <v>2</v>
      </c>
      <c r="B7" s="63"/>
      <c r="C7" s="63"/>
      <c r="D7" s="63"/>
      <c r="E7" s="13"/>
    </row>
    <row r="8" spans="1:9" ht="15" customHeight="1" x14ac:dyDescent="0.25">
      <c r="A8" s="64" t="s">
        <v>91</v>
      </c>
      <c r="B8" s="63"/>
      <c r="C8" s="63"/>
      <c r="D8" s="63"/>
      <c r="E8" s="9">
        <v>1033661</v>
      </c>
    </row>
    <row r="9" spans="1:9" x14ac:dyDescent="0.25">
      <c r="A9" s="64" t="s">
        <v>3</v>
      </c>
      <c r="B9" s="63"/>
      <c r="C9" s="63"/>
      <c r="D9" s="63"/>
      <c r="E9" s="14">
        <f>SUM(E10:E23)</f>
        <v>4269084.9000000013</v>
      </c>
    </row>
    <row r="10" spans="1:9" ht="18.75" customHeight="1" x14ac:dyDescent="0.25">
      <c r="A10" s="66" t="s">
        <v>95</v>
      </c>
      <c r="B10" s="66"/>
      <c r="C10" s="66"/>
      <c r="D10" s="66"/>
      <c r="E10" s="65">
        <v>4123293.5</v>
      </c>
    </row>
    <row r="11" spans="1:9" ht="24" customHeight="1" x14ac:dyDescent="0.25">
      <c r="A11" s="66" t="s">
        <v>96</v>
      </c>
      <c r="B11" s="66"/>
      <c r="C11" s="66"/>
      <c r="D11" s="66"/>
      <c r="E11" s="65">
        <v>44497</v>
      </c>
    </row>
    <row r="12" spans="1:9" ht="15.75" customHeight="1" x14ac:dyDescent="0.25">
      <c r="A12" s="66" t="s">
        <v>97</v>
      </c>
      <c r="B12" s="66"/>
      <c r="C12" s="66"/>
      <c r="D12" s="66"/>
      <c r="E12" s="65">
        <v>31820.9</v>
      </c>
    </row>
    <row r="13" spans="1:9" ht="37.5" customHeight="1" x14ac:dyDescent="0.25">
      <c r="A13" s="66" t="s">
        <v>98</v>
      </c>
      <c r="B13" s="66"/>
      <c r="C13" s="66"/>
      <c r="D13" s="66"/>
      <c r="E13" s="65">
        <v>6056.3</v>
      </c>
    </row>
    <row r="14" spans="1:9" ht="32.25" customHeight="1" x14ac:dyDescent="0.25">
      <c r="A14" s="66" t="s">
        <v>99</v>
      </c>
      <c r="B14" s="66"/>
      <c r="C14" s="66"/>
      <c r="D14" s="66"/>
      <c r="E14" s="65">
        <v>24976</v>
      </c>
    </row>
    <row r="15" spans="1:9" ht="41.25" customHeight="1" x14ac:dyDescent="0.25">
      <c r="A15" s="66" t="s">
        <v>100</v>
      </c>
      <c r="B15" s="66"/>
      <c r="C15" s="66"/>
      <c r="D15" s="66"/>
      <c r="E15" s="65">
        <v>279.7</v>
      </c>
    </row>
    <row r="16" spans="1:9" ht="24" customHeight="1" x14ac:dyDescent="0.25">
      <c r="A16" s="66" t="s">
        <v>101</v>
      </c>
      <c r="B16" s="66"/>
      <c r="C16" s="66"/>
      <c r="D16" s="66"/>
      <c r="E16" s="65">
        <v>138.69999999999999</v>
      </c>
    </row>
    <row r="17" spans="1:6" ht="18" customHeight="1" x14ac:dyDescent="0.25">
      <c r="A17" s="66" t="s">
        <v>102</v>
      </c>
      <c r="B17" s="66"/>
      <c r="C17" s="66"/>
      <c r="D17" s="66"/>
      <c r="E17" s="65">
        <v>652.5</v>
      </c>
    </row>
    <row r="18" spans="1:6" ht="18" customHeight="1" x14ac:dyDescent="0.25">
      <c r="A18" s="66" t="s">
        <v>103</v>
      </c>
      <c r="B18" s="66"/>
      <c r="C18" s="66"/>
      <c r="D18" s="66"/>
      <c r="E18" s="65">
        <v>10165.5</v>
      </c>
    </row>
    <row r="19" spans="1:6" ht="39.75" customHeight="1" x14ac:dyDescent="0.25">
      <c r="A19" s="66" t="s">
        <v>104</v>
      </c>
      <c r="B19" s="66"/>
      <c r="C19" s="66"/>
      <c r="D19" s="66"/>
      <c r="E19" s="65">
        <v>13818.2</v>
      </c>
    </row>
    <row r="20" spans="1:6" ht="20.25" customHeight="1" x14ac:dyDescent="0.25">
      <c r="A20" s="66" t="s">
        <v>105</v>
      </c>
      <c r="B20" s="66"/>
      <c r="C20" s="66"/>
      <c r="D20" s="66"/>
      <c r="E20" s="65">
        <v>9000</v>
      </c>
    </row>
    <row r="21" spans="1:6" ht="15.75" customHeight="1" x14ac:dyDescent="0.25">
      <c r="A21" s="66" t="s">
        <v>106</v>
      </c>
      <c r="B21" s="66"/>
      <c r="C21" s="66"/>
      <c r="D21" s="66"/>
      <c r="E21" s="65">
        <v>304.5</v>
      </c>
    </row>
    <row r="22" spans="1:6" ht="24" customHeight="1" x14ac:dyDescent="0.25">
      <c r="A22" s="66" t="s">
        <v>107</v>
      </c>
      <c r="B22" s="66"/>
      <c r="C22" s="66"/>
      <c r="D22" s="66"/>
      <c r="E22" s="65">
        <v>3863.4</v>
      </c>
    </row>
    <row r="23" spans="1:6" ht="31.5" customHeight="1" x14ac:dyDescent="0.25">
      <c r="A23" s="66" t="s">
        <v>108</v>
      </c>
      <c r="B23" s="66"/>
      <c r="C23" s="66"/>
      <c r="D23" s="66"/>
      <c r="E23" s="65">
        <v>218.7</v>
      </c>
    </row>
    <row r="24" spans="1:6" x14ac:dyDescent="0.25">
      <c r="A24" s="46" t="s">
        <v>92</v>
      </c>
      <c r="B24" s="47"/>
      <c r="C24" s="47"/>
      <c r="D24" s="48"/>
      <c r="E24" s="14">
        <f>'Муниципальные районы'!B33-Учреждения!E5+'Муниципальные районы'!B32</f>
        <v>4865100.6822800003</v>
      </c>
    </row>
    <row r="25" spans="1:6" x14ac:dyDescent="0.25">
      <c r="A25" s="49" t="s">
        <v>93</v>
      </c>
      <c r="B25" s="50"/>
      <c r="C25" s="50"/>
      <c r="D25" s="51"/>
      <c r="E25" s="14"/>
    </row>
    <row r="26" spans="1:6" ht="90" customHeight="1" x14ac:dyDescent="0.25">
      <c r="A26" s="56" t="s">
        <v>94</v>
      </c>
      <c r="B26" s="57"/>
      <c r="C26" s="57"/>
      <c r="D26" s="57"/>
      <c r="E26" s="13">
        <v>10274319.199999999</v>
      </c>
    </row>
    <row r="27" spans="1:6" x14ac:dyDescent="0.25">
      <c r="A27" s="15"/>
      <c r="B27" s="16"/>
      <c r="C27" s="16"/>
      <c r="D27" s="6"/>
      <c r="E27" s="17"/>
    </row>
    <row r="28" spans="1:6" x14ac:dyDescent="0.25">
      <c r="A28" s="58" t="s">
        <v>12</v>
      </c>
      <c r="B28" s="60" t="s">
        <v>4</v>
      </c>
      <c r="C28" s="61" t="s">
        <v>5</v>
      </c>
      <c r="D28" s="61"/>
      <c r="E28" s="61"/>
    </row>
    <row r="29" spans="1:6" ht="90" x14ac:dyDescent="0.25">
      <c r="A29" s="59"/>
      <c r="B29" s="60"/>
      <c r="C29" s="18" t="s">
        <v>6</v>
      </c>
      <c r="D29" s="18" t="s">
        <v>7</v>
      </c>
      <c r="E29" s="18" t="s">
        <v>8</v>
      </c>
    </row>
    <row r="30" spans="1:6" x14ac:dyDescent="0.25">
      <c r="A30" s="19" t="s">
        <v>57</v>
      </c>
      <c r="B30" s="42">
        <v>7725.3145999999997</v>
      </c>
      <c r="C30" s="42">
        <v>6226.3585700000003</v>
      </c>
      <c r="D30" s="42">
        <v>41.248049999999999</v>
      </c>
      <c r="E30" s="42"/>
      <c r="F30" s="41"/>
    </row>
    <row r="31" spans="1:6" x14ac:dyDescent="0.25">
      <c r="A31" s="19" t="s">
        <v>58</v>
      </c>
      <c r="B31" s="42">
        <v>360.7</v>
      </c>
      <c r="C31" s="42"/>
      <c r="D31" s="42"/>
      <c r="E31" s="42"/>
      <c r="F31" s="41"/>
    </row>
    <row r="32" spans="1:6" x14ac:dyDescent="0.25">
      <c r="A32" s="19" t="s">
        <v>59</v>
      </c>
      <c r="B32" s="42">
        <v>57824.9</v>
      </c>
      <c r="C32" s="42">
        <v>20369.900000000001</v>
      </c>
      <c r="D32" s="42">
        <v>1050</v>
      </c>
      <c r="E32" s="42"/>
      <c r="F32" s="41"/>
    </row>
    <row r="33" spans="1:6" ht="30" x14ac:dyDescent="0.25">
      <c r="A33" s="19" t="s">
        <v>60</v>
      </c>
      <c r="B33" s="42">
        <v>18683.693670000001</v>
      </c>
      <c r="C33" s="42">
        <v>1589.69741</v>
      </c>
      <c r="D33" s="42"/>
      <c r="E33" s="42">
        <v>1287.1318100000001</v>
      </c>
      <c r="F33" s="41"/>
    </row>
    <row r="34" spans="1:6" x14ac:dyDescent="0.25">
      <c r="A34" s="19" t="s">
        <v>61</v>
      </c>
      <c r="B34" s="42">
        <v>2143.72507</v>
      </c>
      <c r="C34" s="42">
        <v>1600</v>
      </c>
      <c r="D34" s="42">
        <v>372.8</v>
      </c>
      <c r="E34" s="42"/>
      <c r="F34" s="41"/>
    </row>
    <row r="35" spans="1:6" x14ac:dyDescent="0.25">
      <c r="A35" s="19" t="s">
        <v>62</v>
      </c>
      <c r="B35" s="42">
        <v>147.34</v>
      </c>
      <c r="C35" s="42"/>
      <c r="D35" s="42"/>
      <c r="E35" s="42"/>
      <c r="F35" s="41"/>
    </row>
    <row r="36" spans="1:6" ht="30" x14ac:dyDescent="0.25">
      <c r="A36" s="19" t="s">
        <v>63</v>
      </c>
      <c r="B36" s="42">
        <v>1534890.0709299999</v>
      </c>
      <c r="C36" s="42">
        <v>900</v>
      </c>
      <c r="D36" s="42"/>
      <c r="E36" s="42"/>
      <c r="F36" s="41"/>
    </row>
    <row r="37" spans="1:6" x14ac:dyDescent="0.25">
      <c r="A37" s="19" t="s">
        <v>64</v>
      </c>
      <c r="B37" s="42">
        <v>4574.4736000000003</v>
      </c>
      <c r="C37" s="42">
        <v>4000</v>
      </c>
      <c r="D37" s="42"/>
      <c r="E37" s="42"/>
      <c r="F37" s="41"/>
    </row>
    <row r="38" spans="1:6" x14ac:dyDescent="0.25">
      <c r="A38" s="19" t="s">
        <v>65</v>
      </c>
      <c r="B38" s="42">
        <v>79473.987859999994</v>
      </c>
      <c r="C38" s="42">
        <v>1800</v>
      </c>
      <c r="D38" s="42">
        <v>900</v>
      </c>
      <c r="E38" s="42"/>
      <c r="F38" s="41"/>
    </row>
    <row r="39" spans="1:6" x14ac:dyDescent="0.25">
      <c r="A39" s="19" t="s">
        <v>66</v>
      </c>
      <c r="B39" s="42">
        <v>131925.46687999999</v>
      </c>
      <c r="C39" s="42">
        <v>70</v>
      </c>
      <c r="D39" s="42">
        <v>18</v>
      </c>
      <c r="E39" s="42">
        <v>360.96667000000002</v>
      </c>
      <c r="F39" s="41"/>
    </row>
    <row r="40" spans="1:6" x14ac:dyDescent="0.25">
      <c r="A40" s="19" t="s">
        <v>67</v>
      </c>
      <c r="B40" s="42">
        <v>668409.53920999996</v>
      </c>
      <c r="C40" s="42">
        <v>168.46546000000001</v>
      </c>
      <c r="D40" s="42"/>
      <c r="E40" s="42">
        <v>429864.56430000003</v>
      </c>
      <c r="F40" s="41"/>
    </row>
    <row r="41" spans="1:6" ht="30" x14ac:dyDescent="0.25">
      <c r="A41" s="19" t="s">
        <v>68</v>
      </c>
      <c r="B41" s="42">
        <v>592889.76052000001</v>
      </c>
      <c r="C41" s="42">
        <v>10000</v>
      </c>
      <c r="D41" s="42">
        <v>5945</v>
      </c>
      <c r="E41" s="42">
        <v>357954.64838999999</v>
      </c>
      <c r="F41" s="41"/>
    </row>
    <row r="42" spans="1:6" x14ac:dyDescent="0.25">
      <c r="A42" s="19" t="s">
        <v>69</v>
      </c>
      <c r="B42" s="42">
        <v>25772.980230000001</v>
      </c>
      <c r="C42" s="42">
        <v>1173</v>
      </c>
      <c r="D42" s="42">
        <v>724.16700000000003</v>
      </c>
      <c r="E42" s="42"/>
      <c r="F42" s="41"/>
    </row>
    <row r="43" spans="1:6" x14ac:dyDescent="0.25">
      <c r="A43" s="19" t="s">
        <v>70</v>
      </c>
      <c r="B43" s="42">
        <v>162208.014</v>
      </c>
      <c r="C43" s="42">
        <v>82000</v>
      </c>
      <c r="D43" s="42"/>
      <c r="E43" s="42">
        <v>406.17178999999999</v>
      </c>
      <c r="F43" s="41"/>
    </row>
    <row r="44" spans="1:6" x14ac:dyDescent="0.25">
      <c r="A44" s="19" t="s">
        <v>71</v>
      </c>
      <c r="B44" s="42">
        <v>22593.974999999999</v>
      </c>
      <c r="C44" s="42">
        <v>1000</v>
      </c>
      <c r="D44" s="42"/>
      <c r="E44" s="42"/>
      <c r="F44" s="41"/>
    </row>
    <row r="45" spans="1:6" ht="30" x14ac:dyDescent="0.25">
      <c r="A45" s="19" t="s">
        <v>72</v>
      </c>
      <c r="B45" s="42">
        <v>131.29599999999999</v>
      </c>
      <c r="C45" s="42"/>
      <c r="D45" s="42"/>
      <c r="E45" s="42"/>
      <c r="F45" s="41"/>
    </row>
    <row r="46" spans="1:6" x14ac:dyDescent="0.25">
      <c r="A46" s="19" t="s">
        <v>73</v>
      </c>
      <c r="B46" s="42">
        <v>27972.221219999999</v>
      </c>
      <c r="C46" s="42">
        <v>10500</v>
      </c>
      <c r="D46" s="42"/>
      <c r="E46" s="42">
        <v>15622.116</v>
      </c>
      <c r="F46" s="41"/>
    </row>
    <row r="47" spans="1:6" x14ac:dyDescent="0.25">
      <c r="A47" s="19" t="s">
        <v>74</v>
      </c>
      <c r="B47" s="42">
        <v>162026.01207</v>
      </c>
      <c r="C47" s="42"/>
      <c r="D47" s="42"/>
      <c r="E47" s="42"/>
      <c r="F47" s="41"/>
    </row>
    <row r="48" spans="1:6" ht="30" x14ac:dyDescent="0.25">
      <c r="A48" s="19" t="s">
        <v>75</v>
      </c>
      <c r="B48" s="42">
        <v>2301.5</v>
      </c>
      <c r="C48" s="42">
        <v>2300</v>
      </c>
      <c r="D48" s="42"/>
      <c r="E48" s="42"/>
      <c r="F48" s="41"/>
    </row>
    <row r="49" spans="1:6" x14ac:dyDescent="0.25">
      <c r="A49" s="19" t="s">
        <v>76</v>
      </c>
      <c r="B49" s="42">
        <v>2921.4223400000001</v>
      </c>
      <c r="C49" s="42">
        <v>2000</v>
      </c>
      <c r="D49" s="42">
        <v>500</v>
      </c>
      <c r="E49" s="42"/>
      <c r="F49" s="41"/>
    </row>
    <row r="50" spans="1:6" x14ac:dyDescent="0.25">
      <c r="A50" s="19" t="s">
        <v>77</v>
      </c>
      <c r="B50" s="42">
        <v>315.35302000000001</v>
      </c>
      <c r="C50" s="42"/>
      <c r="D50" s="42"/>
      <c r="E50" s="42"/>
      <c r="F50" s="41"/>
    </row>
    <row r="51" spans="1:6" x14ac:dyDescent="0.25">
      <c r="A51" s="19" t="s">
        <v>78</v>
      </c>
      <c r="B51" s="42">
        <v>129.39191</v>
      </c>
      <c r="C51" s="42">
        <v>99.459909999999994</v>
      </c>
      <c r="D51" s="42"/>
      <c r="E51" s="42"/>
      <c r="F51" s="41"/>
    </row>
    <row r="52" spans="1:6" x14ac:dyDescent="0.25">
      <c r="A52" s="19" t="s">
        <v>79</v>
      </c>
      <c r="B52" s="42">
        <v>38.947749999999999</v>
      </c>
      <c r="C52" s="42"/>
      <c r="D52" s="42"/>
      <c r="E52" s="42"/>
      <c r="F52" s="41"/>
    </row>
    <row r="53" spans="1:6" x14ac:dyDescent="0.25">
      <c r="A53" s="19" t="s">
        <v>80</v>
      </c>
      <c r="B53" s="42">
        <v>4526.5069999999996</v>
      </c>
      <c r="C53" s="42">
        <v>4425</v>
      </c>
      <c r="D53" s="42"/>
      <c r="E53" s="42"/>
      <c r="F53" s="41"/>
    </row>
    <row r="54" spans="1:6" ht="30" x14ac:dyDescent="0.25">
      <c r="A54" s="19" t="s">
        <v>81</v>
      </c>
      <c r="B54" s="42">
        <v>38.652000000000001</v>
      </c>
      <c r="C54" s="42"/>
      <c r="D54" s="42"/>
      <c r="E54" s="42"/>
      <c r="F54" s="41"/>
    </row>
    <row r="55" spans="1:6" x14ac:dyDescent="0.25">
      <c r="A55" s="19" t="s">
        <v>82</v>
      </c>
      <c r="B55" s="42">
        <v>74428.433950000006</v>
      </c>
      <c r="C55" s="42">
        <v>-1512.7689600000001</v>
      </c>
      <c r="D55" s="42"/>
      <c r="E55" s="42">
        <v>114.995</v>
      </c>
      <c r="F55" s="41"/>
    </row>
    <row r="56" spans="1:6" x14ac:dyDescent="0.25">
      <c r="A56" s="19" t="s">
        <v>83</v>
      </c>
      <c r="B56" s="42">
        <v>14367.018389999999</v>
      </c>
      <c r="C56" s="42">
        <v>12491.6</v>
      </c>
      <c r="D56" s="42">
        <v>1168.6390899999999</v>
      </c>
      <c r="E56" s="42"/>
      <c r="F56" s="41"/>
    </row>
    <row r="57" spans="1:6" x14ac:dyDescent="0.25">
      <c r="A57" s="19" t="s">
        <v>84</v>
      </c>
      <c r="B57" s="42">
        <v>81665.222729999994</v>
      </c>
      <c r="C57" s="42">
        <v>300</v>
      </c>
      <c r="D57" s="42">
        <v>25</v>
      </c>
      <c r="E57" s="42"/>
      <c r="F57" s="41"/>
    </row>
    <row r="58" spans="1:6" x14ac:dyDescent="0.25">
      <c r="A58" s="19" t="s">
        <v>85</v>
      </c>
      <c r="B58" s="42">
        <v>29.13</v>
      </c>
      <c r="C58" s="42">
        <v>19.690000000000001</v>
      </c>
      <c r="D58" s="42">
        <v>9.44</v>
      </c>
      <c r="E58" s="42"/>
      <c r="F58" s="41"/>
    </row>
    <row r="59" spans="1:6" ht="30" x14ac:dyDescent="0.25">
      <c r="A59" s="19" t="s">
        <v>86</v>
      </c>
      <c r="B59" s="42">
        <v>1800.00693</v>
      </c>
      <c r="C59" s="42">
        <v>1300</v>
      </c>
      <c r="D59" s="42">
        <v>241</v>
      </c>
      <c r="E59" s="42"/>
      <c r="F59" s="41"/>
    </row>
    <row r="60" spans="1:6" ht="30" x14ac:dyDescent="0.25">
      <c r="A60" s="19" t="s">
        <v>87</v>
      </c>
      <c r="B60" s="42">
        <v>-2101.8343100000002</v>
      </c>
      <c r="C60" s="42">
        <v>-1184.7944</v>
      </c>
      <c r="D60" s="42">
        <v>-1195</v>
      </c>
      <c r="E60" s="42"/>
      <c r="F60" s="41"/>
    </row>
    <row r="61" spans="1:6" ht="30" x14ac:dyDescent="0.25">
      <c r="A61" s="19" t="s">
        <v>88</v>
      </c>
      <c r="B61" s="42">
        <v>48141.080540000003</v>
      </c>
      <c r="C61" s="42">
        <v>1005.635</v>
      </c>
      <c r="D61" s="42"/>
      <c r="E61" s="42">
        <v>286.82853999999998</v>
      </c>
      <c r="F61" s="41"/>
    </row>
    <row r="62" spans="1:6" x14ac:dyDescent="0.25">
      <c r="A62" s="20" t="s">
        <v>89</v>
      </c>
      <c r="B62" s="43">
        <v>3728354.3031100002</v>
      </c>
      <c r="C62" s="43">
        <v>162641.24299</v>
      </c>
      <c r="D62" s="43">
        <v>9800.29414</v>
      </c>
      <c r="E62" s="43">
        <v>805897.42249999999</v>
      </c>
      <c r="F62" s="41"/>
    </row>
    <row r="63" spans="1:6" x14ac:dyDescent="0.25">
      <c r="B63" s="41"/>
      <c r="C63" s="41"/>
      <c r="D63" s="41"/>
      <c r="E63" s="41"/>
    </row>
  </sheetData>
  <mergeCells count="26">
    <mergeCell ref="A10:D10"/>
    <mergeCell ref="A11:D11"/>
    <mergeCell ref="A12:D12"/>
    <mergeCell ref="A13:D13"/>
    <mergeCell ref="A15:D15"/>
    <mergeCell ref="A14:D14"/>
    <mergeCell ref="A1:E1"/>
    <mergeCell ref="A2:E2"/>
    <mergeCell ref="A5:D5"/>
    <mergeCell ref="A26:D26"/>
    <mergeCell ref="A28:A29"/>
    <mergeCell ref="B28:B29"/>
    <mergeCell ref="C28:E28"/>
    <mergeCell ref="A7:D7"/>
    <mergeCell ref="A8:D8"/>
    <mergeCell ref="A9:D9"/>
    <mergeCell ref="A17:D17"/>
    <mergeCell ref="A18:D18"/>
    <mergeCell ref="A19:D19"/>
    <mergeCell ref="A20:D20"/>
    <mergeCell ref="A16:D16"/>
    <mergeCell ref="A22:D22"/>
    <mergeCell ref="A23:D23"/>
    <mergeCell ref="A21:D21"/>
    <mergeCell ref="A24:D24"/>
    <mergeCell ref="A25:D2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topLeftCell="A28" zoomScaleNormal="100" zoomScaleSheetLayoutView="100" workbookViewId="0">
      <selection activeCell="B33" sqref="B33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56</v>
      </c>
      <c r="C1" s="29" t="s">
        <v>11</v>
      </c>
    </row>
    <row r="2" spans="1:20" x14ac:dyDescent="0.25">
      <c r="A2" s="30" t="str">
        <f>TEXT(EndData2,"[$-FC19]ДД.ММ.ГГГ")</f>
        <v>28.01.2024</v>
      </c>
      <c r="B2" s="30">
        <f>A2+1</f>
        <v>45320</v>
      </c>
      <c r="C2" s="26" t="str">
        <f>TEXT(B2,"[$-FC19]ДД.ММ.ГГГ")</f>
        <v>29.01.2024</v>
      </c>
      <c r="P2" s="32" t="s">
        <v>10</v>
      </c>
    </row>
    <row r="3" spans="1:20" ht="51.75" customHeight="1" x14ac:dyDescent="0.25">
      <c r="A3" s="23" t="s">
        <v>13</v>
      </c>
      <c r="B3" s="33" t="s">
        <v>14</v>
      </c>
      <c r="C3" s="34" t="s">
        <v>15</v>
      </c>
      <c r="D3" s="34" t="s">
        <v>16</v>
      </c>
      <c r="E3" s="34" t="s">
        <v>17</v>
      </c>
      <c r="F3" s="34" t="s">
        <v>18</v>
      </c>
      <c r="G3" s="34" t="s">
        <v>19</v>
      </c>
      <c r="H3" s="34" t="s">
        <v>20</v>
      </c>
      <c r="I3" s="34" t="s">
        <v>21</v>
      </c>
      <c r="J3" s="34" t="s">
        <v>22</v>
      </c>
      <c r="K3" s="34" t="s">
        <v>23</v>
      </c>
      <c r="L3" s="34" t="s">
        <v>24</v>
      </c>
      <c r="M3" s="34" t="s">
        <v>25</v>
      </c>
      <c r="N3" s="34" t="s">
        <v>26</v>
      </c>
      <c r="O3" s="34" t="s">
        <v>27</v>
      </c>
      <c r="P3" s="35" t="s">
        <v>9</v>
      </c>
    </row>
    <row r="4" spans="1:20" ht="39" x14ac:dyDescent="0.25">
      <c r="A4" s="21" t="s">
        <v>29</v>
      </c>
      <c r="B4" s="24">
        <v>2392</v>
      </c>
      <c r="C4" s="24">
        <v>18447.2</v>
      </c>
      <c r="D4" s="24">
        <v>28387</v>
      </c>
      <c r="E4" s="24"/>
      <c r="F4" s="24">
        <v>650</v>
      </c>
      <c r="G4" s="24">
        <v>11616.5</v>
      </c>
      <c r="H4" s="24">
        <v>17577.740000000002</v>
      </c>
      <c r="I4" s="24">
        <v>8600</v>
      </c>
      <c r="J4" s="24">
        <v>14510.083199999999</v>
      </c>
      <c r="K4" s="24">
        <v>5877.25</v>
      </c>
      <c r="L4" s="24">
        <v>60599</v>
      </c>
      <c r="M4" s="24">
        <v>638.25</v>
      </c>
      <c r="N4" s="24"/>
      <c r="O4" s="24">
        <v>31018</v>
      </c>
      <c r="P4" s="44">
        <v>200313.0232</v>
      </c>
      <c r="Q4" s="32"/>
      <c r="R4" s="32"/>
      <c r="S4" s="32"/>
      <c r="T4" s="32"/>
    </row>
    <row r="5" spans="1:20" ht="26.25" x14ac:dyDescent="0.25">
      <c r="A5" s="21" t="s">
        <v>30</v>
      </c>
      <c r="B5" s="24">
        <v>220971.03099999999</v>
      </c>
      <c r="C5" s="24">
        <v>3068.5</v>
      </c>
      <c r="D5" s="24">
        <v>677</v>
      </c>
      <c r="E5" s="24">
        <v>2537</v>
      </c>
      <c r="F5" s="24">
        <v>1000</v>
      </c>
      <c r="G5" s="24">
        <v>25554</v>
      </c>
      <c r="H5" s="24"/>
      <c r="I5" s="24">
        <v>500</v>
      </c>
      <c r="J5" s="24">
        <v>5610</v>
      </c>
      <c r="K5" s="24">
        <v>560</v>
      </c>
      <c r="L5" s="24">
        <v>10819</v>
      </c>
      <c r="M5" s="24">
        <v>607.41600000000005</v>
      </c>
      <c r="N5" s="24"/>
      <c r="O5" s="24">
        <v>7903.2</v>
      </c>
      <c r="P5" s="44">
        <v>279807.147</v>
      </c>
      <c r="Q5" s="32"/>
      <c r="R5" s="32"/>
      <c r="S5" s="32"/>
      <c r="T5" s="32"/>
    </row>
    <row r="6" spans="1:20" ht="90" x14ac:dyDescent="0.25">
      <c r="A6" s="21" t="s">
        <v>31</v>
      </c>
      <c r="B6" s="24"/>
      <c r="C6" s="24"/>
      <c r="D6" s="24"/>
      <c r="E6" s="24"/>
      <c r="F6" s="24"/>
      <c r="G6" s="24"/>
      <c r="H6" s="24"/>
      <c r="I6" s="24"/>
      <c r="J6" s="24">
        <v>70.849000000000004</v>
      </c>
      <c r="K6" s="24"/>
      <c r="L6" s="24"/>
      <c r="M6" s="24"/>
      <c r="N6" s="24"/>
      <c r="O6" s="24"/>
      <c r="P6" s="44">
        <v>70.849000000000004</v>
      </c>
      <c r="Q6" s="32"/>
      <c r="R6" s="32"/>
      <c r="S6" s="32"/>
      <c r="T6" s="32"/>
    </row>
    <row r="7" spans="1:20" ht="77.25" x14ac:dyDescent="0.25">
      <c r="A7" s="21" t="s">
        <v>32</v>
      </c>
      <c r="B7" s="24">
        <v>768.7</v>
      </c>
      <c r="C7" s="24">
        <v>1140.3861099999999</v>
      </c>
      <c r="D7" s="24">
        <v>373.85039999999998</v>
      </c>
      <c r="E7" s="24"/>
      <c r="F7" s="24">
        <v>152.85499999999999</v>
      </c>
      <c r="G7" s="24">
        <v>582.5</v>
      </c>
      <c r="H7" s="24">
        <v>131</v>
      </c>
      <c r="I7" s="24">
        <v>174</v>
      </c>
      <c r="J7" s="24"/>
      <c r="K7" s="24">
        <v>276.30610000000001</v>
      </c>
      <c r="L7" s="24">
        <v>250</v>
      </c>
      <c r="M7" s="24">
        <v>108</v>
      </c>
      <c r="N7" s="24">
        <v>306.11599999999999</v>
      </c>
      <c r="O7" s="24">
        <v>234.21247</v>
      </c>
      <c r="P7" s="44">
        <v>4497.9260800000002</v>
      </c>
      <c r="Q7" s="32"/>
      <c r="R7" s="32"/>
      <c r="S7" s="32"/>
      <c r="T7" s="32"/>
    </row>
    <row r="8" spans="1:20" ht="102.75" x14ac:dyDescent="0.25">
      <c r="A8" s="21" t="s">
        <v>33</v>
      </c>
      <c r="B8" s="24">
        <v>23342.62084</v>
      </c>
      <c r="C8" s="24">
        <v>1900</v>
      </c>
      <c r="D8" s="24">
        <v>45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25287.62084</v>
      </c>
      <c r="Q8" s="32"/>
      <c r="R8" s="32"/>
      <c r="S8" s="32"/>
      <c r="T8" s="32"/>
    </row>
    <row r="9" spans="1:20" ht="102.75" x14ac:dyDescent="0.25">
      <c r="A9" s="21" t="s">
        <v>34</v>
      </c>
      <c r="B9" s="24"/>
      <c r="C9" s="24">
        <v>1589.75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1589.75</v>
      </c>
      <c r="Q9" s="32"/>
      <c r="R9" s="32"/>
      <c r="S9" s="32"/>
      <c r="T9" s="32"/>
    </row>
    <row r="10" spans="1:20" ht="90" x14ac:dyDescent="0.25">
      <c r="A10" s="21" t="s">
        <v>35</v>
      </c>
      <c r="B10" s="24">
        <v>520</v>
      </c>
      <c r="C10" s="24">
        <v>600.81060000000002</v>
      </c>
      <c r="D10" s="24"/>
      <c r="E10" s="24"/>
      <c r="F10" s="24"/>
      <c r="G10" s="24">
        <v>87</v>
      </c>
      <c r="H10" s="24"/>
      <c r="I10" s="24"/>
      <c r="J10" s="24">
        <v>58.012</v>
      </c>
      <c r="K10" s="24"/>
      <c r="L10" s="24"/>
      <c r="M10" s="24"/>
      <c r="N10" s="24"/>
      <c r="O10" s="24"/>
      <c r="P10" s="44">
        <v>1265.8226</v>
      </c>
      <c r="Q10" s="32"/>
      <c r="R10" s="32"/>
      <c r="S10" s="32"/>
      <c r="T10" s="32"/>
    </row>
    <row r="11" spans="1:20" ht="319.5" x14ac:dyDescent="0.25">
      <c r="A11" s="21" t="s">
        <v>36</v>
      </c>
      <c r="B11" s="24">
        <v>880</v>
      </c>
      <c r="C11" s="24"/>
      <c r="D11" s="24">
        <v>2991.0754999999999</v>
      </c>
      <c r="E11" s="24"/>
      <c r="F11" s="24"/>
      <c r="G11" s="24">
        <v>4344.7</v>
      </c>
      <c r="H11" s="24">
        <v>1585</v>
      </c>
      <c r="I11" s="24">
        <v>259</v>
      </c>
      <c r="J11" s="24">
        <v>4368.4620000000004</v>
      </c>
      <c r="K11" s="24">
        <v>2359.8056999999999</v>
      </c>
      <c r="L11" s="24">
        <v>2313.25</v>
      </c>
      <c r="M11" s="24">
        <v>225</v>
      </c>
      <c r="N11" s="24">
        <v>1400</v>
      </c>
      <c r="O11" s="24">
        <v>1500</v>
      </c>
      <c r="P11" s="44">
        <v>22226.2932</v>
      </c>
      <c r="Q11" s="32"/>
      <c r="R11" s="32"/>
      <c r="S11" s="32"/>
      <c r="T11" s="32"/>
    </row>
    <row r="12" spans="1:20" ht="153.75" x14ac:dyDescent="0.25">
      <c r="A12" s="21" t="s">
        <v>37</v>
      </c>
      <c r="B12" s="24">
        <v>157636.16899999999</v>
      </c>
      <c r="C12" s="24"/>
      <c r="D12" s="24"/>
      <c r="E12" s="24">
        <v>17215</v>
      </c>
      <c r="F12" s="24"/>
      <c r="G12" s="24">
        <v>14310.066999999999</v>
      </c>
      <c r="H12" s="24"/>
      <c r="I12" s="24">
        <v>8683</v>
      </c>
      <c r="J12" s="24"/>
      <c r="K12" s="24"/>
      <c r="L12" s="24">
        <v>12207.75</v>
      </c>
      <c r="M12" s="24"/>
      <c r="N12" s="24">
        <v>13000</v>
      </c>
      <c r="O12" s="24">
        <v>5000</v>
      </c>
      <c r="P12" s="44">
        <v>228051.986</v>
      </c>
      <c r="Q12" s="32"/>
      <c r="R12" s="32"/>
      <c r="S12" s="32"/>
      <c r="T12" s="32"/>
    </row>
    <row r="13" spans="1:20" ht="90" x14ac:dyDescent="0.25">
      <c r="A13" s="21" t="s">
        <v>38</v>
      </c>
      <c r="B13" s="24">
        <v>21975</v>
      </c>
      <c r="C13" s="24"/>
      <c r="D13" s="24"/>
      <c r="E13" s="24">
        <v>1000</v>
      </c>
      <c r="F13" s="24"/>
      <c r="G13" s="24">
        <v>437.95</v>
      </c>
      <c r="H13" s="24"/>
      <c r="I13" s="24">
        <v>500</v>
      </c>
      <c r="J13" s="24"/>
      <c r="K13" s="24"/>
      <c r="L13" s="24">
        <v>2500</v>
      </c>
      <c r="M13" s="24"/>
      <c r="N13" s="24">
        <v>2000</v>
      </c>
      <c r="O13" s="24"/>
      <c r="P13" s="44">
        <v>28412.95</v>
      </c>
      <c r="Q13" s="32"/>
      <c r="R13" s="32"/>
      <c r="S13" s="32"/>
      <c r="T13" s="32"/>
    </row>
    <row r="14" spans="1:20" ht="128.25" x14ac:dyDescent="0.25">
      <c r="A14" s="21" t="s">
        <v>39</v>
      </c>
      <c r="B14" s="24"/>
      <c r="C14" s="24">
        <v>3.7250000000000001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3.7250000000000001</v>
      </c>
      <c r="Q14" s="32"/>
      <c r="R14" s="32"/>
      <c r="S14" s="32"/>
      <c r="T14" s="32"/>
    </row>
    <row r="15" spans="1:20" ht="77.25" x14ac:dyDescent="0.25">
      <c r="A15" s="21" t="s">
        <v>40</v>
      </c>
      <c r="B15" s="24"/>
      <c r="C15" s="24"/>
      <c r="D15" s="24"/>
      <c r="E15" s="24"/>
      <c r="F15" s="24"/>
      <c r="G15" s="24">
        <v>150</v>
      </c>
      <c r="H15" s="24"/>
      <c r="I15" s="24"/>
      <c r="J15" s="24"/>
      <c r="K15" s="24"/>
      <c r="L15" s="24"/>
      <c r="M15" s="24"/>
      <c r="N15" s="24"/>
      <c r="O15" s="24"/>
      <c r="P15" s="44">
        <v>150</v>
      </c>
      <c r="Q15" s="32"/>
      <c r="R15" s="32"/>
      <c r="S15" s="32"/>
      <c r="T15" s="32"/>
    </row>
    <row r="16" spans="1:20" ht="115.5" x14ac:dyDescent="0.25">
      <c r="A16" s="21" t="s">
        <v>41</v>
      </c>
      <c r="B16" s="24">
        <v>9808</v>
      </c>
      <c r="C16" s="24"/>
      <c r="D16" s="24">
        <v>50</v>
      </c>
      <c r="E16" s="24">
        <v>310</v>
      </c>
      <c r="F16" s="24"/>
      <c r="G16" s="24">
        <v>474.4</v>
      </c>
      <c r="H16" s="24"/>
      <c r="I16" s="24">
        <v>25</v>
      </c>
      <c r="J16" s="24"/>
      <c r="K16" s="24"/>
      <c r="L16" s="24"/>
      <c r="M16" s="24"/>
      <c r="N16" s="24">
        <v>169</v>
      </c>
      <c r="O16" s="24"/>
      <c r="P16" s="44">
        <v>10836.4</v>
      </c>
      <c r="Q16" s="32"/>
      <c r="R16" s="32"/>
      <c r="S16" s="32"/>
      <c r="T16" s="32"/>
    </row>
    <row r="17" spans="1:20" ht="115.5" x14ac:dyDescent="0.25">
      <c r="A17" s="21" t="s">
        <v>42</v>
      </c>
      <c r="B17" s="24">
        <v>90181.046000000002</v>
      </c>
      <c r="C17" s="24"/>
      <c r="D17" s="24"/>
      <c r="E17" s="24">
        <v>11900</v>
      </c>
      <c r="F17" s="24"/>
      <c r="G17" s="24">
        <v>6537.7219999999998</v>
      </c>
      <c r="H17" s="24"/>
      <c r="I17" s="24">
        <v>1704</v>
      </c>
      <c r="J17" s="24"/>
      <c r="K17" s="24"/>
      <c r="L17" s="24"/>
      <c r="M17" s="24"/>
      <c r="N17" s="24">
        <v>4500</v>
      </c>
      <c r="O17" s="24">
        <v>2000</v>
      </c>
      <c r="P17" s="44">
        <v>116822.768</v>
      </c>
      <c r="Q17" s="32"/>
      <c r="R17" s="32"/>
      <c r="S17" s="32"/>
      <c r="T17" s="32"/>
    </row>
    <row r="18" spans="1:20" ht="64.5" x14ac:dyDescent="0.25">
      <c r="A18" s="21" t="s">
        <v>43</v>
      </c>
      <c r="B18" s="24"/>
      <c r="C18" s="24">
        <v>2669.038</v>
      </c>
      <c r="D18" s="24">
        <v>830</v>
      </c>
      <c r="E18" s="24">
        <v>850</v>
      </c>
      <c r="F18" s="24">
        <v>395.55</v>
      </c>
      <c r="G18" s="24"/>
      <c r="H18" s="24">
        <v>76.543559999999999</v>
      </c>
      <c r="I18" s="24">
        <v>40</v>
      </c>
      <c r="J18" s="24">
        <v>746.22299999999996</v>
      </c>
      <c r="K18" s="24">
        <v>300</v>
      </c>
      <c r="L18" s="24">
        <v>326.55829999999997</v>
      </c>
      <c r="M18" s="24">
        <v>200</v>
      </c>
      <c r="N18" s="24">
        <v>993</v>
      </c>
      <c r="O18" s="24">
        <v>1440</v>
      </c>
      <c r="P18" s="44">
        <v>8866.9128600000004</v>
      </c>
      <c r="Q18" s="32"/>
      <c r="R18" s="32"/>
      <c r="S18" s="32"/>
      <c r="T18" s="32"/>
    </row>
    <row r="19" spans="1:20" ht="90" x14ac:dyDescent="0.25">
      <c r="A19" s="21" t="s">
        <v>44</v>
      </c>
      <c r="B19" s="24">
        <v>1989.0519999999999</v>
      </c>
      <c r="C19" s="24"/>
      <c r="D19" s="24"/>
      <c r="E19" s="24"/>
      <c r="F19" s="24"/>
      <c r="G19" s="24">
        <v>34.878999999999998</v>
      </c>
      <c r="H19" s="24"/>
      <c r="I19" s="24">
        <v>46.4</v>
      </c>
      <c r="J19" s="24"/>
      <c r="K19" s="24"/>
      <c r="L19" s="24">
        <v>123.76900000000001</v>
      </c>
      <c r="M19" s="24"/>
      <c r="N19" s="24"/>
      <c r="O19" s="24"/>
      <c r="P19" s="44">
        <v>2194.1</v>
      </c>
      <c r="Q19" s="32"/>
      <c r="R19" s="32"/>
      <c r="S19" s="32"/>
      <c r="T19" s="32"/>
    </row>
    <row r="20" spans="1:20" ht="77.25" x14ac:dyDescent="0.25">
      <c r="A20" s="21" t="s">
        <v>45</v>
      </c>
      <c r="B20" s="24">
        <v>155</v>
      </c>
      <c r="C20" s="24">
        <v>666.30832999999996</v>
      </c>
      <c r="D20" s="24">
        <v>312.20839999999998</v>
      </c>
      <c r="E20" s="24"/>
      <c r="F20" s="24">
        <v>118.215</v>
      </c>
      <c r="G20" s="24">
        <v>937</v>
      </c>
      <c r="H20" s="24">
        <v>104.65</v>
      </c>
      <c r="I20" s="24">
        <v>58</v>
      </c>
      <c r="J20" s="24"/>
      <c r="K20" s="24">
        <v>112.12179999999999</v>
      </c>
      <c r="L20" s="24">
        <v>112.167</v>
      </c>
      <c r="M20" s="24">
        <v>60</v>
      </c>
      <c r="N20" s="24">
        <v>112.166</v>
      </c>
      <c r="O20" s="24">
        <v>132.71725000000001</v>
      </c>
      <c r="P20" s="44">
        <v>2880.5537800000002</v>
      </c>
      <c r="Q20" s="32"/>
      <c r="R20" s="32"/>
      <c r="S20" s="32"/>
      <c r="T20" s="32"/>
    </row>
    <row r="21" spans="1:20" ht="51.75" x14ac:dyDescent="0.25">
      <c r="A21" s="21" t="s">
        <v>46</v>
      </c>
      <c r="B21" s="24"/>
      <c r="C21" s="24"/>
      <c r="D21" s="24"/>
      <c r="E21" s="24">
        <v>41.16</v>
      </c>
      <c r="F21" s="24">
        <v>17.5</v>
      </c>
      <c r="G21" s="24">
        <v>90.32</v>
      </c>
      <c r="H21" s="24">
        <v>29.31</v>
      </c>
      <c r="I21" s="24"/>
      <c r="J21" s="24">
        <v>146.47999999999999</v>
      </c>
      <c r="K21" s="24">
        <v>2.1360000000000001</v>
      </c>
      <c r="L21" s="24"/>
      <c r="M21" s="24">
        <v>48.42</v>
      </c>
      <c r="N21" s="24">
        <v>40.75</v>
      </c>
      <c r="O21" s="24"/>
      <c r="P21" s="44">
        <v>416.07600000000002</v>
      </c>
      <c r="Q21" s="32"/>
      <c r="R21" s="32"/>
      <c r="S21" s="32"/>
      <c r="T21" s="32"/>
    </row>
    <row r="22" spans="1:20" ht="51.75" x14ac:dyDescent="0.25">
      <c r="A22" s="21" t="s">
        <v>47</v>
      </c>
      <c r="B22" s="24">
        <v>1161.64534</v>
      </c>
      <c r="C22" s="24">
        <v>2682.6532999999999</v>
      </c>
      <c r="D22" s="24"/>
      <c r="E22" s="24"/>
      <c r="F22" s="24"/>
      <c r="G22" s="24">
        <v>328.09467000000001</v>
      </c>
      <c r="H22" s="24"/>
      <c r="I22" s="24"/>
      <c r="J22" s="24">
        <v>277.93299999999999</v>
      </c>
      <c r="K22" s="24">
        <v>300</v>
      </c>
      <c r="L22" s="24"/>
      <c r="M22" s="24"/>
      <c r="N22" s="24">
        <v>23.849229999999999</v>
      </c>
      <c r="O22" s="24"/>
      <c r="P22" s="44">
        <v>4774.1755400000002</v>
      </c>
      <c r="Q22" s="32"/>
      <c r="R22" s="32"/>
      <c r="S22" s="32"/>
      <c r="T22" s="32"/>
    </row>
    <row r="23" spans="1:20" ht="90" x14ac:dyDescent="0.25">
      <c r="A23" s="21" t="s">
        <v>48</v>
      </c>
      <c r="B23" s="24"/>
      <c r="C23" s="24">
        <v>892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4">
        <v>892</v>
      </c>
      <c r="Q23" s="32"/>
      <c r="R23" s="32"/>
      <c r="S23" s="32"/>
      <c r="T23" s="32"/>
    </row>
    <row r="24" spans="1:20" ht="102.75" x14ac:dyDescent="0.25">
      <c r="A24" s="21" t="s">
        <v>49</v>
      </c>
      <c r="B24" s="24"/>
      <c r="C24" s="24">
        <v>312.36741000000001</v>
      </c>
      <c r="D24" s="24"/>
      <c r="E24" s="24"/>
      <c r="F24" s="24"/>
      <c r="G24" s="24"/>
      <c r="H24" s="24"/>
      <c r="I24" s="24"/>
      <c r="J24" s="24">
        <v>80.33</v>
      </c>
      <c r="K24" s="24"/>
      <c r="L24" s="24"/>
      <c r="M24" s="24"/>
      <c r="N24" s="24"/>
      <c r="O24" s="24"/>
      <c r="P24" s="44">
        <v>392.69740999999999</v>
      </c>
      <c r="Q24" s="32"/>
      <c r="R24" s="32"/>
      <c r="S24" s="32"/>
      <c r="T24" s="32"/>
    </row>
    <row r="25" spans="1:20" ht="90" x14ac:dyDescent="0.25">
      <c r="A25" s="21" t="s">
        <v>50</v>
      </c>
      <c r="B25" s="24">
        <v>1073.7</v>
      </c>
      <c r="C25" s="24">
        <v>1014.25</v>
      </c>
      <c r="D25" s="24">
        <v>294.04899999999998</v>
      </c>
      <c r="E25" s="24"/>
      <c r="F25" s="24">
        <v>156.85</v>
      </c>
      <c r="G25" s="24">
        <v>233.25</v>
      </c>
      <c r="H25" s="24"/>
      <c r="I25" s="24">
        <v>50</v>
      </c>
      <c r="J25" s="24"/>
      <c r="K25" s="24">
        <v>81.134200000000007</v>
      </c>
      <c r="L25" s="24"/>
      <c r="M25" s="24">
        <v>147</v>
      </c>
      <c r="N25" s="24">
        <v>101.416</v>
      </c>
      <c r="O25" s="24">
        <v>200</v>
      </c>
      <c r="P25" s="44">
        <v>3351.6491999999998</v>
      </c>
      <c r="Q25" s="32"/>
      <c r="R25" s="32"/>
      <c r="S25" s="32"/>
      <c r="T25" s="32"/>
    </row>
    <row r="26" spans="1:20" ht="217.5" x14ac:dyDescent="0.25">
      <c r="A26" s="21" t="s">
        <v>51</v>
      </c>
      <c r="B26" s="24"/>
      <c r="C26" s="24">
        <v>437.95188000000002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44">
        <v>437.95188000000002</v>
      </c>
      <c r="Q26" s="32"/>
      <c r="R26" s="32"/>
      <c r="S26" s="32"/>
      <c r="T26" s="32"/>
    </row>
    <row r="27" spans="1:20" ht="64.5" x14ac:dyDescent="0.25">
      <c r="A27" s="21" t="s">
        <v>52</v>
      </c>
      <c r="B27" s="24">
        <v>1345.8054</v>
      </c>
      <c r="C27" s="24">
        <v>843.19866000000002</v>
      </c>
      <c r="D27" s="24"/>
      <c r="E27" s="24">
        <v>185</v>
      </c>
      <c r="F27" s="24">
        <v>60.606059999999999</v>
      </c>
      <c r="G27" s="24"/>
      <c r="H27" s="24"/>
      <c r="I27" s="24"/>
      <c r="J27" s="24">
        <v>210.80024</v>
      </c>
      <c r="K27" s="24">
        <v>52.68094</v>
      </c>
      <c r="L27" s="24"/>
      <c r="M27" s="24">
        <v>53.53</v>
      </c>
      <c r="N27" s="24"/>
      <c r="O27" s="24"/>
      <c r="P27" s="44">
        <v>2751.6212999999998</v>
      </c>
      <c r="Q27" s="32"/>
      <c r="R27" s="32"/>
      <c r="S27" s="32"/>
      <c r="T27" s="32"/>
    </row>
    <row r="28" spans="1:20" ht="128.25" x14ac:dyDescent="0.25">
      <c r="A28" s="21" t="s">
        <v>53</v>
      </c>
      <c r="B28" s="24">
        <v>9606</v>
      </c>
      <c r="C28" s="24">
        <v>6000</v>
      </c>
      <c r="D28" s="24">
        <v>1700</v>
      </c>
      <c r="E28" s="24"/>
      <c r="F28" s="24">
        <v>450</v>
      </c>
      <c r="G28" s="24"/>
      <c r="H28" s="24">
        <v>488</v>
      </c>
      <c r="I28" s="24">
        <v>212.40666999999999</v>
      </c>
      <c r="J28" s="24">
        <v>1920</v>
      </c>
      <c r="K28" s="24">
        <v>415.80860999999999</v>
      </c>
      <c r="L28" s="24">
        <v>1304.29</v>
      </c>
      <c r="M28" s="24"/>
      <c r="N28" s="24"/>
      <c r="O28" s="24"/>
      <c r="P28" s="44">
        <v>22096.505280000001</v>
      </c>
      <c r="Q28" s="32"/>
      <c r="R28" s="32"/>
      <c r="S28" s="32"/>
      <c r="T28" s="32"/>
    </row>
    <row r="29" spans="1:20" ht="39" x14ac:dyDescent="0.25">
      <c r="A29" s="21" t="s">
        <v>54</v>
      </c>
      <c r="B29" s="24"/>
      <c r="C29" s="24"/>
      <c r="D29" s="24"/>
      <c r="E29" s="24"/>
      <c r="F29" s="24"/>
      <c r="G29" s="24">
        <v>120</v>
      </c>
      <c r="H29" s="24">
        <v>37</v>
      </c>
      <c r="I29" s="24"/>
      <c r="J29" s="24">
        <v>180</v>
      </c>
      <c r="K29" s="24">
        <v>34.475000000000001</v>
      </c>
      <c r="L29" s="24"/>
      <c r="M29" s="24">
        <v>65</v>
      </c>
      <c r="N29" s="24">
        <v>55</v>
      </c>
      <c r="O29" s="24"/>
      <c r="P29" s="44">
        <v>491.47500000000002</v>
      </c>
      <c r="Q29" s="32"/>
      <c r="R29" s="32"/>
      <c r="S29" s="32"/>
      <c r="T29" s="32"/>
    </row>
    <row r="30" spans="1:20" x14ac:dyDescent="0.25">
      <c r="A30" s="22" t="s">
        <v>55</v>
      </c>
      <c r="B30" s="25">
        <v>543805.76957999996</v>
      </c>
      <c r="C30" s="25">
        <v>42268.139289999999</v>
      </c>
      <c r="D30" s="25">
        <v>35660.183299999997</v>
      </c>
      <c r="E30" s="25">
        <v>34038.160000000003</v>
      </c>
      <c r="F30" s="25">
        <v>3001.5760599999999</v>
      </c>
      <c r="G30" s="25">
        <v>65838.382670000006</v>
      </c>
      <c r="H30" s="25">
        <v>20029.243559999999</v>
      </c>
      <c r="I30" s="25">
        <v>20851.806670000002</v>
      </c>
      <c r="J30" s="25">
        <v>28179.172439999998</v>
      </c>
      <c r="K30" s="25">
        <v>10371.718349999999</v>
      </c>
      <c r="L30" s="25">
        <v>90555.784299999999</v>
      </c>
      <c r="M30" s="25">
        <v>2152.616</v>
      </c>
      <c r="N30" s="25">
        <v>22701.29723</v>
      </c>
      <c r="O30" s="25">
        <v>49428.129719999997</v>
      </c>
      <c r="P30" s="44">
        <v>968881.97916999995</v>
      </c>
      <c r="Q30" s="40"/>
      <c r="R30" s="40"/>
      <c r="S30" s="40"/>
      <c r="T30" s="40"/>
    </row>
    <row r="31" spans="1:20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  <row r="32" spans="1:20" x14ac:dyDescent="0.25">
      <c r="A32" s="36" t="s">
        <v>28</v>
      </c>
      <c r="B32" s="45">
        <f>P30+Учреждения!B62</f>
        <v>4697236.2822799999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6" ht="32.25" customHeight="1" x14ac:dyDescent="0.25">
      <c r="A33" s="36" t="str">
        <f>CONCATENATE("Остатки бюджетных средств на ",C2,"г.")</f>
        <v>Остатки бюджетных средств на 29.01.2024г.</v>
      </c>
      <c r="B33" s="45">
        <v>4346538.7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2024-01-31T02:18:57Z</dcterms:modified>
</cp:coreProperties>
</file>