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Учреждения!$32:$33</definedName>
    <definedName name="_xlnm.Print_Area" localSheetId="1">'Муниципальные районы'!$A$1:$P$22</definedName>
    <definedName name="_xlnm.Print_Area" localSheetId="0">Учреждения!$A$1:$E$71</definedName>
  </definedNames>
  <calcPr calcId="162913"/>
</workbook>
</file>

<file path=xl/calcChain.xml><?xml version="1.0" encoding="utf-8"?>
<calcChain xmlns="http://schemas.openxmlformats.org/spreadsheetml/2006/main">
  <c r="E28" i="1" l="1"/>
  <c r="B20" i="2"/>
  <c r="E9" i="1"/>
  <c r="A2" i="2" l="1"/>
  <c r="B2" i="2" s="1"/>
  <c r="C2" i="2" s="1"/>
  <c r="A21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<sst xmlns="http://schemas.openxmlformats.org/spreadsheetml/2006/main" count="105" uniqueCount="104">
  <si>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</si>
  <si>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</si>
  <si>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</si>
  <si>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</si>
  <si>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</si>
  <si>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</si>
  <si>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</si>
  <si>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</si>
  <si>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</si>
  <si>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</si>
  <si>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</si>
  <si>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</si>
  <si>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</si>
  <si>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</si>
  <si>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</si>
  <si>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</si>
  <si>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</si>
  <si>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</si>
  <si>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</si>
  <si>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</si>
  <si>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</si>
  <si>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</si>
  <si>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</si>
  <si>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</si>
  <si>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</si>
  <si>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</si>
  <si>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</si>
  <si>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</si>
  <si>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</si>
  <si>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</si>
  <si>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</si>
  <si>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</si>
  <si>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</si>
  <si>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</si>
  <si>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</si>
  <si>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</si>
  <si>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</si>
  <si>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</si>
  <si>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</si>
  <si>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</si>
  <si>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</si>
  <si>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</si>
  <si>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</si>
  <si>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</si>
  <si>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04.02.2024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</si>
  <si>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</si>
  <si>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</si>
  <si>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</si>
  <si>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</si>
  <si>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</si>
  <si>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</si>
  <si>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</si>
  <si>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</si>
  <si>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</si>
  <si>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</si>
  <si>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</si>
  <si>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</si>
  <si>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</si>
  <si>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</si>
  <si>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</si>
  <si>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</si>
  <si>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</si>
  <si>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</si>
  <si>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</si>
  <si>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</si>
  <si>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</si>
  <si>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</si>
  <si>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</si>
  <si>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</si>
  <si>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</si>
  <si>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</si>
  <si>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</si>
  <si>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</si>
  <si>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</si>
  <si>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</si>
  <si>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</si>
  <si>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</si>
  <si>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</si>
  <si>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</si>
  <si>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Усть-Камчатская территориальная избирательная комиссия</t>
  </si>
  <si>
    <t>ИТОГО</t>
  </si>
  <si>
    <t>29.01.2024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</si>
  <si>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</si>
  <si>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</si>
  <si>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</si>
  <si>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</si>
  <si>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</si>
  <si>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</si>
  <si>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</si>
  <si>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</si>
  <si>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</si>
  <si>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</si>
  <si>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</si>
  <si>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</si>
  <si>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</si>
  <si>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</si>
  <si>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</si>
  <si>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</si>
  <si>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</si>
  <si>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</si>
  <si>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</si>
  <si>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</si>
  <si>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01.01.2024 по 04.02.2024)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</si>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</sst>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 applyNumberFormat="0" applyBorder="0" applyAlignment="0"/>
    <xf numFmtId="0" fontId="19" fillId="0" borderId="0"/>
    <xf numFmtId="0" fontId="19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18" fillId="0" borderId="4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BreakPreview" topLeftCell="A19" zoomScaleNormal="100" zoomScaleSheetLayoutView="100" workbookViewId="0">
      <selection activeCell="J21" sqref="J21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81</v>
      </c>
      <c r="G1" s="37" t="str">
        <f>TEXT(F1,"[$-FC19]ДД ММММ")</f>
        <v>29 января</v>
      </c>
      <c r="H1" s="37" t="str">
        <f>TEXT(F1,"[$-FC19]ДД.ММ.ГГГ \г")</f>
        <v>29.01.2024 г</v>
      </c>
    </row>
    <row r="2" spans="1:9" ht="15.75" x14ac:dyDescent="0.25">
      <c r="A2" s="45" t="str">
        <f>CONCATENATE("с ",G1," по ",G2,"ода")</f>
        <v>с 29 января по 04 февраля 2024 года</v>
      </c>
      <c r="B2" s="45"/>
      <c r="C2" s="45"/>
      <c r="D2" s="45"/>
      <c r="E2" s="45"/>
      <c r="F2" s="36" t="s">
        <v>44</v>
      </c>
      <c r="G2" s="37" t="str">
        <f>TEXT(F2,"[$-FC19]ДД ММММ ГГГ \г")</f>
        <v>04 февраля 2024 г</v>
      </c>
      <c r="H2" s="37" t="str">
        <f>TEXT(F2,"[$-FC19]ДД.ММ.ГГГ \г")</f>
        <v>04.02.2024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29.01.2024 г.</v>
      </c>
      <c r="B5" s="47"/>
      <c r="C5" s="47"/>
      <c r="D5" s="48"/>
      <c r="E5" s="68">
        <v>4346538.7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5" t="s">
        <v>103</v>
      </c>
      <c r="B8" s="54"/>
      <c r="C8" s="54"/>
      <c r="D8" s="54"/>
      <c r="E8" s="8">
        <v>-387879.6</v>
      </c>
    </row>
    <row r="9" spans="1:9" x14ac:dyDescent="0.25">
      <c r="A9" s="55" t="s">
        <v>3</v>
      </c>
      <c r="B9" s="54"/>
      <c r="C9" s="54"/>
      <c r="D9" s="54"/>
      <c r="E9" s="13">
        <f>SUM(E10:E27)</f>
        <v>295939.40000000002</v>
      </c>
    </row>
    <row r="10" spans="1:9" ht="28.5" customHeight="1" x14ac:dyDescent="0.25">
      <c r="A10" s="57" t="s">
        <v>82</v>
      </c>
      <c r="B10" s="57"/>
      <c r="C10" s="57"/>
      <c r="D10" s="57"/>
      <c r="E10" s="56">
        <v>128605.6</v>
      </c>
    </row>
    <row r="11" spans="1:9" ht="28.5" customHeight="1" x14ac:dyDescent="0.25">
      <c r="A11" s="57" t="s">
        <v>83</v>
      </c>
      <c r="B11" s="57"/>
      <c r="C11" s="57"/>
      <c r="D11" s="57"/>
      <c r="E11" s="56">
        <v>44497</v>
      </c>
    </row>
    <row r="12" spans="1:9" ht="22.5" customHeight="1" x14ac:dyDescent="0.25">
      <c r="A12" s="57" t="s">
        <v>84</v>
      </c>
      <c r="B12" s="57"/>
      <c r="C12" s="57"/>
      <c r="D12" s="57"/>
      <c r="E12" s="56">
        <v>20084</v>
      </c>
    </row>
    <row r="13" spans="1:9" ht="48" customHeight="1" x14ac:dyDescent="0.25">
      <c r="A13" s="57" t="s">
        <v>85</v>
      </c>
      <c r="B13" s="57"/>
      <c r="C13" s="57"/>
      <c r="D13" s="57"/>
      <c r="E13" s="56">
        <v>1024.7</v>
      </c>
    </row>
    <row r="14" spans="1:9" ht="28.5" customHeight="1" x14ac:dyDescent="0.25">
      <c r="A14" s="57" t="s">
        <v>86</v>
      </c>
      <c r="B14" s="57"/>
      <c r="C14" s="57"/>
      <c r="D14" s="57"/>
      <c r="E14" s="56">
        <v>2797.3</v>
      </c>
    </row>
    <row r="15" spans="1:9" ht="42" customHeight="1" x14ac:dyDescent="0.25">
      <c r="A15" s="57" t="s">
        <v>87</v>
      </c>
      <c r="B15" s="57"/>
      <c r="C15" s="57"/>
      <c r="D15" s="57"/>
      <c r="E15" s="56">
        <v>22.2</v>
      </c>
    </row>
    <row r="16" spans="1:9" ht="28.5" customHeight="1" x14ac:dyDescent="0.25">
      <c r="A16" s="57" t="s">
        <v>88</v>
      </c>
      <c r="B16" s="57"/>
      <c r="C16" s="57"/>
      <c r="D16" s="57"/>
      <c r="E16" s="56">
        <v>21.5</v>
      </c>
    </row>
    <row r="17" spans="1:5" ht="28.5" customHeight="1" x14ac:dyDescent="0.25">
      <c r="A17" s="57" t="s">
        <v>89</v>
      </c>
      <c r="B17" s="57"/>
      <c r="C17" s="57"/>
      <c r="D17" s="57"/>
      <c r="E17" s="56">
        <v>239.5</v>
      </c>
    </row>
    <row r="18" spans="1:5" ht="28.5" customHeight="1" x14ac:dyDescent="0.25">
      <c r="A18" s="57" t="s">
        <v>90</v>
      </c>
      <c r="B18" s="57"/>
      <c r="C18" s="57"/>
      <c r="D18" s="57"/>
      <c r="E18" s="56">
        <v>156.9</v>
      </c>
    </row>
    <row r="19" spans="1:5" ht="28.5" customHeight="1" x14ac:dyDescent="0.25">
      <c r="A19" s="57" t="s">
        <v>91</v>
      </c>
      <c r="B19" s="57"/>
      <c r="C19" s="57"/>
      <c r="D19" s="57"/>
      <c r="E19" s="56">
        <v>75977.899999999994</v>
      </c>
    </row>
    <row r="20" spans="1:5" ht="28.5" customHeight="1" x14ac:dyDescent="0.25">
      <c r="A20" s="57" t="s">
        <v>92</v>
      </c>
      <c r="B20" s="57"/>
      <c r="C20" s="57"/>
      <c r="D20" s="57"/>
      <c r="E20" s="56">
        <v>2892.6</v>
      </c>
    </row>
    <row r="21" spans="1:5" ht="18" customHeight="1" x14ac:dyDescent="0.25">
      <c r="A21" s="57" t="s">
        <v>93</v>
      </c>
      <c r="B21" s="57"/>
      <c r="C21" s="57"/>
      <c r="D21" s="57"/>
      <c r="E21" s="56">
        <v>6754.7</v>
      </c>
    </row>
    <row r="22" spans="1:5" ht="17.25" customHeight="1" x14ac:dyDescent="0.25">
      <c r="A22" s="57" t="s">
        <v>94</v>
      </c>
      <c r="B22" s="57"/>
      <c r="C22" s="57"/>
      <c r="D22" s="57"/>
      <c r="E22" s="56">
        <v>4347.5</v>
      </c>
    </row>
    <row r="23" spans="1:5" ht="40.5" customHeight="1" x14ac:dyDescent="0.25">
      <c r="A23" s="57" t="s">
        <v>95</v>
      </c>
      <c r="B23" s="57"/>
      <c r="C23" s="57"/>
      <c r="D23" s="57"/>
      <c r="E23" s="56">
        <v>1184</v>
      </c>
    </row>
    <row r="24" spans="1:5" ht="18" customHeight="1" x14ac:dyDescent="0.25">
      <c r="A24" s="57" t="s">
        <v>96</v>
      </c>
      <c r="B24" s="57"/>
      <c r="C24" s="57"/>
      <c r="D24" s="57"/>
      <c r="E24" s="56">
        <v>3272.9</v>
      </c>
    </row>
    <row r="25" spans="1:5" ht="28.5" customHeight="1" x14ac:dyDescent="0.25">
      <c r="A25" s="57" t="s">
        <v>97</v>
      </c>
      <c r="B25" s="57"/>
      <c r="C25" s="57"/>
      <c r="D25" s="57"/>
      <c r="E25" s="56">
        <v>6981.2</v>
      </c>
    </row>
    <row r="26" spans="1:5" ht="60.75" customHeight="1" x14ac:dyDescent="0.25">
      <c r="A26" s="57" t="s">
        <v>98</v>
      </c>
      <c r="B26" s="57"/>
      <c r="C26" s="57"/>
      <c r="D26" s="57"/>
      <c r="E26" s="56">
        <v>276.39999999999998</v>
      </c>
    </row>
    <row r="27" spans="1:5" ht="42" customHeight="1" x14ac:dyDescent="0.25">
      <c r="A27" s="57" t="s">
        <v>99</v>
      </c>
      <c r="B27" s="57"/>
      <c r="C27" s="57"/>
      <c r="D27" s="57"/>
      <c r="E27" s="56">
        <v>-3196.5</v>
      </c>
    </row>
    <row r="28" spans="1:5" x14ac:dyDescent="0.25">
      <c r="A28" s="58" t="s">
        <v>100</v>
      </c>
      <c r="B28" s="60"/>
      <c r="C28" s="60"/>
      <c r="D28" s="61"/>
      <c r="E28" s="59">
        <f>'Муниципальные районы'!B21-Учреждения!E5+'Муниципальные районы'!B20</f>
        <v>-184046.34738000017</v>
      </c>
    </row>
    <row r="29" spans="1:5" x14ac:dyDescent="0.25">
      <c r="A29" s="62" t="s">
        <v>101</v>
      </c>
      <c r="B29" s="63"/>
      <c r="C29" s="63"/>
      <c r="D29" s="64"/>
      <c r="E29" s="59"/>
    </row>
    <row r="30" spans="1:5" ht="92.25" customHeight="1" x14ac:dyDescent="0.25">
      <c r="A30" s="65" t="s">
        <v>102</v>
      </c>
      <c r="B30" s="66"/>
      <c r="C30" s="66"/>
      <c r="D30" s="66"/>
      <c r="E30" s="67">
        <v>9886439.5999999996</v>
      </c>
    </row>
    <row r="31" spans="1:5" x14ac:dyDescent="0.25">
      <c r="A31" s="14"/>
      <c r="B31" s="15"/>
      <c r="C31" s="15"/>
      <c r="D31" s="6"/>
      <c r="E31" s="16"/>
    </row>
    <row r="32" spans="1:5" x14ac:dyDescent="0.25">
      <c r="A32" s="49" t="s">
        <v>12</v>
      </c>
      <c r="B32" s="51" t="s">
        <v>4</v>
      </c>
      <c r="C32" s="52" t="s">
        <v>5</v>
      </c>
      <c r="D32" s="52"/>
      <c r="E32" s="52"/>
    </row>
    <row r="33" spans="1:6" ht="90" x14ac:dyDescent="0.25">
      <c r="A33" s="50"/>
      <c r="B33" s="51"/>
      <c r="C33" s="17" t="s">
        <v>6</v>
      </c>
      <c r="D33" s="17" t="s">
        <v>7</v>
      </c>
      <c r="E33" s="17" t="s">
        <v>8</v>
      </c>
    </row>
    <row r="34" spans="1:6" x14ac:dyDescent="0.25">
      <c r="A34" s="18" t="s">
        <v>45</v>
      </c>
      <c r="B34" s="41">
        <v>9305.1711200000009</v>
      </c>
      <c r="C34" s="41">
        <v>9017.5759600000001</v>
      </c>
      <c r="D34" s="41">
        <v>-20.125530000000001</v>
      </c>
      <c r="E34" s="41"/>
      <c r="F34" s="40"/>
    </row>
    <row r="35" spans="1:6" x14ac:dyDescent="0.25">
      <c r="A35" s="18" t="s">
        <v>46</v>
      </c>
      <c r="B35" s="41">
        <v>3600</v>
      </c>
      <c r="C35" s="41">
        <v>1300</v>
      </c>
      <c r="D35" s="41">
        <v>2300</v>
      </c>
      <c r="E35" s="41"/>
      <c r="F35" s="40"/>
    </row>
    <row r="36" spans="1:6" x14ac:dyDescent="0.25">
      <c r="A36" s="18" t="s">
        <v>47</v>
      </c>
      <c r="B36" s="41">
        <v>14028.4</v>
      </c>
      <c r="C36" s="41">
        <v>10000</v>
      </c>
      <c r="D36" s="41"/>
      <c r="E36" s="41"/>
      <c r="F36" s="40"/>
    </row>
    <row r="37" spans="1:6" x14ac:dyDescent="0.25">
      <c r="A37" s="18" t="s">
        <v>48</v>
      </c>
      <c r="B37" s="41">
        <v>72914.430420000004</v>
      </c>
      <c r="C37" s="41">
        <v>17539.576420000001</v>
      </c>
      <c r="D37" s="41">
        <v>1450.7360000000001</v>
      </c>
      <c r="E37" s="41"/>
      <c r="F37" s="40"/>
    </row>
    <row r="38" spans="1:6" ht="30" x14ac:dyDescent="0.25">
      <c r="A38" s="18" t="s">
        <v>49</v>
      </c>
      <c r="B38" s="41">
        <v>5890.6809800000001</v>
      </c>
      <c r="C38" s="41">
        <v>4444.0796499999997</v>
      </c>
      <c r="D38" s="41">
        <v>1303.67733</v>
      </c>
      <c r="E38" s="41"/>
      <c r="F38" s="40"/>
    </row>
    <row r="39" spans="1:6" x14ac:dyDescent="0.25">
      <c r="A39" s="18" t="s">
        <v>50</v>
      </c>
      <c r="B39" s="41">
        <v>12074.01208</v>
      </c>
      <c r="C39" s="41">
        <v>9471.6722599999994</v>
      </c>
      <c r="D39" s="41">
        <v>2262.2698</v>
      </c>
      <c r="E39" s="41"/>
      <c r="F39" s="40"/>
    </row>
    <row r="40" spans="1:6" x14ac:dyDescent="0.25">
      <c r="A40" s="18" t="s">
        <v>51</v>
      </c>
      <c r="B40" s="41">
        <v>2454.4</v>
      </c>
      <c r="C40" s="41">
        <v>1700</v>
      </c>
      <c r="D40" s="41">
        <v>750</v>
      </c>
      <c r="E40" s="41"/>
      <c r="F40" s="40"/>
    </row>
    <row r="41" spans="1:6" ht="30" x14ac:dyDescent="0.25">
      <c r="A41" s="18" t="s">
        <v>52</v>
      </c>
      <c r="B41" s="41">
        <v>409177.92002999998</v>
      </c>
      <c r="C41" s="41">
        <v>3300</v>
      </c>
      <c r="D41" s="41">
        <v>996.6</v>
      </c>
      <c r="E41" s="41"/>
      <c r="F41" s="40"/>
    </row>
    <row r="42" spans="1:6" x14ac:dyDescent="0.25">
      <c r="A42" s="18" t="s">
        <v>53</v>
      </c>
      <c r="B42" s="41">
        <v>20123.288280000001</v>
      </c>
      <c r="C42" s="41">
        <v>12956.189350000001</v>
      </c>
      <c r="D42" s="41">
        <v>3824.4371799999999</v>
      </c>
      <c r="E42" s="41"/>
      <c r="F42" s="40"/>
    </row>
    <row r="43" spans="1:6" x14ac:dyDescent="0.25">
      <c r="A43" s="18" t="s">
        <v>54</v>
      </c>
      <c r="B43" s="41">
        <v>40224.840859999997</v>
      </c>
      <c r="C43" s="41">
        <v>12765</v>
      </c>
      <c r="D43" s="41">
        <v>3400</v>
      </c>
      <c r="E43" s="41"/>
      <c r="F43" s="40"/>
    </row>
    <row r="44" spans="1:6" x14ac:dyDescent="0.25">
      <c r="A44" s="18" t="s">
        <v>55</v>
      </c>
      <c r="B44" s="41">
        <v>281325.11426</v>
      </c>
      <c r="C44" s="41">
        <v>9079.9699999999993</v>
      </c>
      <c r="D44" s="41">
        <v>2613.9899999999998</v>
      </c>
      <c r="E44" s="41"/>
      <c r="F44" s="40"/>
    </row>
    <row r="45" spans="1:6" x14ac:dyDescent="0.25">
      <c r="A45" s="18" t="s">
        <v>56</v>
      </c>
      <c r="B45" s="41">
        <v>240799.11606999999</v>
      </c>
      <c r="C45" s="41">
        <v>20496.50245</v>
      </c>
      <c r="D45" s="41">
        <v>6098.1259</v>
      </c>
      <c r="E45" s="41">
        <v>6104.6</v>
      </c>
      <c r="F45" s="40"/>
    </row>
    <row r="46" spans="1:6" ht="30" x14ac:dyDescent="0.25">
      <c r="A46" s="18" t="s">
        <v>57</v>
      </c>
      <c r="B46" s="41">
        <v>349470.99781999999</v>
      </c>
      <c r="C46" s="41">
        <v>25500</v>
      </c>
      <c r="D46" s="41">
        <v>8117</v>
      </c>
      <c r="E46" s="41">
        <v>95338.538939999999</v>
      </c>
      <c r="F46" s="40"/>
    </row>
    <row r="47" spans="1:6" x14ac:dyDescent="0.25">
      <c r="A47" s="18" t="s">
        <v>58</v>
      </c>
      <c r="B47" s="41">
        <v>31893.72812</v>
      </c>
      <c r="C47" s="41">
        <v>1200</v>
      </c>
      <c r="D47" s="41">
        <v>724</v>
      </c>
      <c r="E47" s="41"/>
      <c r="F47" s="40"/>
    </row>
    <row r="48" spans="1:6" x14ac:dyDescent="0.25">
      <c r="A48" s="18" t="s">
        <v>59</v>
      </c>
      <c r="B48" s="41">
        <v>95487.755999999994</v>
      </c>
      <c r="C48" s="41">
        <v>41978.25</v>
      </c>
      <c r="D48" s="41">
        <v>39514.932869999997</v>
      </c>
      <c r="E48" s="41">
        <v>164.04004</v>
      </c>
      <c r="F48" s="40"/>
    </row>
    <row r="49" spans="1:6" x14ac:dyDescent="0.25">
      <c r="A49" s="18" t="s">
        <v>60</v>
      </c>
      <c r="B49" s="41">
        <v>19883.908920000002</v>
      </c>
      <c r="C49" s="41">
        <v>15468.79088</v>
      </c>
      <c r="D49" s="41">
        <v>-4130</v>
      </c>
      <c r="E49" s="41"/>
      <c r="F49" s="40"/>
    </row>
    <row r="50" spans="1:6" ht="30" x14ac:dyDescent="0.25">
      <c r="A50" s="18" t="s">
        <v>61</v>
      </c>
      <c r="B50" s="41">
        <v>3883.5358299999998</v>
      </c>
      <c r="C50" s="41">
        <v>2161.55872</v>
      </c>
      <c r="D50" s="41">
        <v>1551.2407700000001</v>
      </c>
      <c r="E50" s="41"/>
      <c r="F50" s="40"/>
    </row>
    <row r="51" spans="1:6" x14ac:dyDescent="0.25">
      <c r="A51" s="18" t="s">
        <v>62</v>
      </c>
      <c r="B51" s="41">
        <v>26035.56727</v>
      </c>
      <c r="C51" s="41">
        <v>9365</v>
      </c>
      <c r="D51" s="41">
        <v>6429.4736199999998</v>
      </c>
      <c r="E51" s="41">
        <v>7953.4684500000003</v>
      </c>
      <c r="F51" s="40"/>
    </row>
    <row r="52" spans="1:6" x14ac:dyDescent="0.25">
      <c r="A52" s="18" t="s">
        <v>63</v>
      </c>
      <c r="B52" s="41">
        <v>191928.06117999999</v>
      </c>
      <c r="C52" s="41">
        <v>5300</v>
      </c>
      <c r="D52" s="41">
        <v>2830</v>
      </c>
      <c r="E52" s="41"/>
      <c r="F52" s="40"/>
    </row>
    <row r="53" spans="1:6" ht="30" x14ac:dyDescent="0.25">
      <c r="A53" s="18" t="s">
        <v>64</v>
      </c>
      <c r="B53" s="41">
        <v>17386.5743</v>
      </c>
      <c r="C53" s="41">
        <v>9945.6259200000004</v>
      </c>
      <c r="D53" s="41"/>
      <c r="E53" s="41"/>
      <c r="F53" s="40"/>
    </row>
    <row r="54" spans="1:6" x14ac:dyDescent="0.25">
      <c r="A54" s="18" t="s">
        <v>65</v>
      </c>
      <c r="B54" s="41">
        <v>6414.5776599999999</v>
      </c>
      <c r="C54" s="41">
        <v>4600</v>
      </c>
      <c r="D54" s="41">
        <v>1400</v>
      </c>
      <c r="E54" s="41"/>
      <c r="F54" s="40"/>
    </row>
    <row r="55" spans="1:6" x14ac:dyDescent="0.25">
      <c r="A55" s="18" t="s">
        <v>66</v>
      </c>
      <c r="B55" s="41">
        <v>2191.5862900000002</v>
      </c>
      <c r="C55" s="41">
        <v>1858.88723</v>
      </c>
      <c r="D55" s="41"/>
      <c r="E55" s="41"/>
      <c r="F55" s="40"/>
    </row>
    <row r="56" spans="1:6" x14ac:dyDescent="0.25">
      <c r="A56" s="18" t="s">
        <v>67</v>
      </c>
      <c r="B56" s="41">
        <v>3519.9091199999998</v>
      </c>
      <c r="C56" s="41">
        <v>2433</v>
      </c>
      <c r="D56" s="41">
        <v>1036.35412</v>
      </c>
      <c r="E56" s="41"/>
      <c r="F56" s="40"/>
    </row>
    <row r="57" spans="1:6" x14ac:dyDescent="0.25">
      <c r="A57" s="18" t="s">
        <v>68</v>
      </c>
      <c r="B57" s="41">
        <v>5052.4519300000002</v>
      </c>
      <c r="C57" s="41">
        <v>3692.5030499999998</v>
      </c>
      <c r="D57" s="41">
        <v>1286.0288800000001</v>
      </c>
      <c r="E57" s="41"/>
      <c r="F57" s="40"/>
    </row>
    <row r="58" spans="1:6" x14ac:dyDescent="0.25">
      <c r="A58" s="18" t="s">
        <v>69</v>
      </c>
      <c r="B58" s="41">
        <v>19068.965789999998</v>
      </c>
      <c r="C58" s="41"/>
      <c r="D58" s="41">
        <v>3322.7</v>
      </c>
      <c r="E58" s="41"/>
      <c r="F58" s="40"/>
    </row>
    <row r="59" spans="1:6" ht="30" x14ac:dyDescent="0.25">
      <c r="A59" s="18" t="s">
        <v>70</v>
      </c>
      <c r="B59" s="41">
        <v>448.73635999999999</v>
      </c>
      <c r="C59" s="41">
        <v>291.62475000000001</v>
      </c>
      <c r="D59" s="41">
        <v>120.83163999999999</v>
      </c>
      <c r="E59" s="41"/>
      <c r="F59" s="40"/>
    </row>
    <row r="60" spans="1:6" x14ac:dyDescent="0.25">
      <c r="A60" s="18" t="s">
        <v>71</v>
      </c>
      <c r="B60" s="41">
        <v>101426.5</v>
      </c>
      <c r="C60" s="41">
        <v>3000</v>
      </c>
      <c r="D60" s="41"/>
      <c r="E60" s="41"/>
      <c r="F60" s="40"/>
    </row>
    <row r="61" spans="1:6" x14ac:dyDescent="0.25">
      <c r="A61" s="18" t="s">
        <v>72</v>
      </c>
      <c r="B61" s="41">
        <v>22427.120040000002</v>
      </c>
      <c r="C61" s="41">
        <v>6261.5988500000003</v>
      </c>
      <c r="D61" s="41">
        <v>2269.00612</v>
      </c>
      <c r="E61" s="41"/>
      <c r="F61" s="40"/>
    </row>
    <row r="62" spans="1:6" x14ac:dyDescent="0.25">
      <c r="A62" s="18" t="s">
        <v>73</v>
      </c>
      <c r="B62" s="41">
        <v>3370.5320000000002</v>
      </c>
      <c r="C62" s="41">
        <v>2276</v>
      </c>
      <c r="D62" s="41">
        <v>889.53200000000004</v>
      </c>
      <c r="E62" s="41"/>
      <c r="F62" s="40"/>
    </row>
    <row r="63" spans="1:6" x14ac:dyDescent="0.25">
      <c r="A63" s="18" t="s">
        <v>74</v>
      </c>
      <c r="B63" s="41">
        <v>501.96920999999998</v>
      </c>
      <c r="C63" s="41">
        <v>398.024</v>
      </c>
      <c r="D63" s="41"/>
      <c r="E63" s="41"/>
      <c r="F63" s="40"/>
    </row>
    <row r="64" spans="1:6" ht="30" x14ac:dyDescent="0.25">
      <c r="A64" s="18" t="s">
        <v>75</v>
      </c>
      <c r="B64" s="41">
        <v>6544.3379100000002</v>
      </c>
      <c r="C64" s="41">
        <v>3027.99665</v>
      </c>
      <c r="D64" s="41">
        <v>2068.2158199999999</v>
      </c>
      <c r="E64" s="41"/>
      <c r="F64" s="40"/>
    </row>
    <row r="65" spans="1:6" ht="30" x14ac:dyDescent="0.25">
      <c r="A65" s="18" t="s">
        <v>76</v>
      </c>
      <c r="B65" s="41">
        <v>6847</v>
      </c>
      <c r="C65" s="41">
        <v>4900</v>
      </c>
      <c r="D65" s="41">
        <v>1940</v>
      </c>
      <c r="E65" s="41"/>
      <c r="F65" s="40"/>
    </row>
    <row r="66" spans="1:6" ht="30" x14ac:dyDescent="0.25">
      <c r="A66" s="18" t="s">
        <v>77</v>
      </c>
      <c r="B66" s="41">
        <v>15967.338460000001</v>
      </c>
      <c r="C66" s="41">
        <v>2919.47</v>
      </c>
      <c r="D66" s="41">
        <v>1661.5236199999999</v>
      </c>
      <c r="E66" s="41"/>
      <c r="F66" s="40"/>
    </row>
    <row r="67" spans="1:6" x14ac:dyDescent="0.25">
      <c r="A67" s="18" t="s">
        <v>78</v>
      </c>
      <c r="B67" s="41">
        <v>488.09120000000001</v>
      </c>
      <c r="C67" s="41">
        <v>299.63852000000003</v>
      </c>
      <c r="D67" s="41">
        <v>107.87667999999999</v>
      </c>
      <c r="E67" s="41"/>
      <c r="F67" s="40"/>
    </row>
    <row r="68" spans="1:6" x14ac:dyDescent="0.25">
      <c r="A68" s="18" t="s">
        <v>79</v>
      </c>
      <c r="B68" s="41">
        <v>235.7895</v>
      </c>
      <c r="C68" s="41">
        <v>146.99814000000001</v>
      </c>
      <c r="D68" s="41">
        <v>88.791359999999997</v>
      </c>
      <c r="E68" s="41"/>
      <c r="F68" s="40"/>
    </row>
    <row r="69" spans="1:6" x14ac:dyDescent="0.25">
      <c r="A69" s="19" t="s">
        <v>80</v>
      </c>
      <c r="B69" s="42">
        <v>2042392.4090100001</v>
      </c>
      <c r="C69" s="42">
        <v>259095.53279999999</v>
      </c>
      <c r="D69" s="42">
        <v>96207.218179999996</v>
      </c>
      <c r="E69" s="42">
        <v>109560.64743</v>
      </c>
      <c r="F69" s="40"/>
    </row>
    <row r="70" spans="1:6" x14ac:dyDescent="0.25">
      <c r="B70" s="40"/>
      <c r="C70" s="40"/>
      <c r="D70" s="40"/>
      <c r="E70" s="40"/>
    </row>
  </sheetData>
  <mergeCells count="30">
    <mergeCell ref="A8:D8"/>
    <mergeCell ref="A10:D10"/>
    <mergeCell ref="A11:D11"/>
    <mergeCell ref="A12:D12"/>
    <mergeCell ref="A13:D13"/>
    <mergeCell ref="A28:D28"/>
    <mergeCell ref="A14:D14"/>
    <mergeCell ref="A15:D15"/>
    <mergeCell ref="A16:D16"/>
    <mergeCell ref="A17:D17"/>
    <mergeCell ref="A18:D18"/>
    <mergeCell ref="A24:D24"/>
    <mergeCell ref="A25:D25"/>
    <mergeCell ref="A26:D26"/>
    <mergeCell ref="A27:D27"/>
    <mergeCell ref="A29:D29"/>
    <mergeCell ref="A30:D30"/>
    <mergeCell ref="A21:D21"/>
    <mergeCell ref="A22:D22"/>
    <mergeCell ref="A23:D23"/>
    <mergeCell ref="A19:D19"/>
    <mergeCell ref="A20:D20"/>
    <mergeCell ref="A1:E1"/>
    <mergeCell ref="A2:E2"/>
    <mergeCell ref="A5:D5"/>
    <mergeCell ref="A32:A33"/>
    <mergeCell ref="B32:B33"/>
    <mergeCell ref="C32:E32"/>
    <mergeCell ref="A7:D7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zoomScaleNormal="100" zoomScaleSheetLayoutView="100" workbookViewId="0">
      <selection activeCell="A25" sqref="A25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44</v>
      </c>
      <c r="C1" s="28" t="s">
        <v>11</v>
      </c>
    </row>
    <row r="2" spans="1:20" x14ac:dyDescent="0.25">
      <c r="A2" s="29" t="str">
        <f>TEXT(EndData2,"[$-FC19]ДД.ММ.ГГГ")</f>
        <v>04.02.2024</v>
      </c>
      <c r="B2" s="29">
        <f>A2+1</f>
        <v>45327</v>
      </c>
      <c r="C2" s="25" t="str">
        <f>TEXT(B2,"[$-FC19]ДД.ММ.ГГГ")</f>
        <v>05.02.2024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/>
      <c r="C4" s="23"/>
      <c r="D4" s="23">
        <v>1177.29061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43">
        <v>1177.29061</v>
      </c>
      <c r="Q4" s="31"/>
      <c r="R4" s="31"/>
      <c r="S4" s="31"/>
      <c r="T4" s="31"/>
    </row>
    <row r="5" spans="1:20" ht="90" x14ac:dyDescent="0.25">
      <c r="A5" s="20" t="s">
        <v>30</v>
      </c>
      <c r="B5" s="23"/>
      <c r="C5" s="23">
        <v>690.27499999999998</v>
      </c>
      <c r="D5" s="23">
        <v>54</v>
      </c>
      <c r="E5" s="23"/>
      <c r="F5" s="23">
        <v>22.3</v>
      </c>
      <c r="G5" s="23"/>
      <c r="H5" s="23"/>
      <c r="I5" s="23"/>
      <c r="J5" s="23">
        <v>70.849000000000004</v>
      </c>
      <c r="K5" s="23"/>
      <c r="L5" s="23"/>
      <c r="M5" s="23">
        <v>4.5</v>
      </c>
      <c r="N5" s="23"/>
      <c r="O5" s="23"/>
      <c r="P5" s="43">
        <v>841.92399999999998</v>
      </c>
      <c r="Q5" s="31"/>
      <c r="R5" s="31"/>
      <c r="S5" s="31"/>
      <c r="T5" s="31"/>
    </row>
    <row r="6" spans="1:20" ht="153.75" x14ac:dyDescent="0.25">
      <c r="A6" s="20" t="s">
        <v>31</v>
      </c>
      <c r="B6" s="23">
        <v>87241.871950000001</v>
      </c>
      <c r="C6" s="23"/>
      <c r="D6" s="23"/>
      <c r="E6" s="23"/>
      <c r="F6" s="23"/>
      <c r="G6" s="23"/>
      <c r="H6" s="23">
        <v>7926</v>
      </c>
      <c r="I6" s="23"/>
      <c r="J6" s="23"/>
      <c r="K6" s="23">
        <v>8996.018</v>
      </c>
      <c r="L6" s="23"/>
      <c r="M6" s="23"/>
      <c r="N6" s="23"/>
      <c r="O6" s="23"/>
      <c r="P6" s="43">
        <v>104163.88995</v>
      </c>
      <c r="Q6" s="31"/>
      <c r="R6" s="31"/>
      <c r="S6" s="31"/>
      <c r="T6" s="31"/>
    </row>
    <row r="7" spans="1:20" ht="90" x14ac:dyDescent="0.25">
      <c r="A7" s="20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>
        <v>1714.5550000000001</v>
      </c>
      <c r="L7" s="23"/>
      <c r="M7" s="23"/>
      <c r="N7" s="23"/>
      <c r="O7" s="23"/>
      <c r="P7" s="43">
        <v>1714.5550000000001</v>
      </c>
      <c r="Q7" s="31"/>
      <c r="R7" s="31"/>
      <c r="S7" s="31"/>
      <c r="T7" s="31"/>
    </row>
    <row r="8" spans="1:20" ht="115.5" x14ac:dyDescent="0.25">
      <c r="A8" s="20" t="s">
        <v>33</v>
      </c>
      <c r="B8" s="23">
        <v>500</v>
      </c>
      <c r="C8" s="23"/>
      <c r="D8" s="23"/>
      <c r="E8" s="23"/>
      <c r="F8" s="23"/>
      <c r="G8" s="23"/>
      <c r="H8" s="23">
        <v>20.3</v>
      </c>
      <c r="I8" s="23"/>
      <c r="J8" s="23"/>
      <c r="K8" s="23">
        <v>180</v>
      </c>
      <c r="L8" s="23"/>
      <c r="M8" s="23"/>
      <c r="N8" s="23"/>
      <c r="O8" s="23"/>
      <c r="P8" s="43">
        <v>700.3</v>
      </c>
      <c r="Q8" s="31"/>
      <c r="R8" s="31"/>
      <c r="S8" s="31"/>
      <c r="T8" s="31"/>
    </row>
    <row r="9" spans="1:20" ht="115.5" x14ac:dyDescent="0.25">
      <c r="A9" s="20" t="s">
        <v>34</v>
      </c>
      <c r="B9" s="23">
        <v>75384.918260000006</v>
      </c>
      <c r="C9" s="23"/>
      <c r="D9" s="23"/>
      <c r="E9" s="23"/>
      <c r="F9" s="23"/>
      <c r="G9" s="23"/>
      <c r="H9" s="23">
        <v>4800</v>
      </c>
      <c r="I9" s="23"/>
      <c r="J9" s="23"/>
      <c r="K9" s="23">
        <v>4800</v>
      </c>
      <c r="L9" s="23"/>
      <c r="M9" s="23"/>
      <c r="N9" s="23"/>
      <c r="O9" s="23"/>
      <c r="P9" s="43">
        <v>84984.918260000006</v>
      </c>
      <c r="Q9" s="31"/>
      <c r="R9" s="31"/>
      <c r="S9" s="31"/>
      <c r="T9" s="31"/>
    </row>
    <row r="10" spans="1:20" ht="64.5" x14ac:dyDescent="0.25">
      <c r="A10" s="20" t="s">
        <v>35</v>
      </c>
      <c r="B10" s="23">
        <v>25434.952450000001</v>
      </c>
      <c r="C10" s="23">
        <v>2462.6869999999999</v>
      </c>
      <c r="D10" s="23">
        <v>1330</v>
      </c>
      <c r="E10" s="23">
        <v>850</v>
      </c>
      <c r="F10" s="23">
        <v>405.7</v>
      </c>
      <c r="G10" s="23">
        <v>982.2</v>
      </c>
      <c r="H10" s="23">
        <v>76.543559999999999</v>
      </c>
      <c r="I10" s="23">
        <v>37</v>
      </c>
      <c r="J10" s="23"/>
      <c r="K10" s="23">
        <v>250</v>
      </c>
      <c r="L10" s="23"/>
      <c r="M10" s="23">
        <v>254.8</v>
      </c>
      <c r="N10" s="23">
        <v>993.9</v>
      </c>
      <c r="O10" s="23">
        <v>1335</v>
      </c>
      <c r="P10" s="43">
        <v>34412.783009999999</v>
      </c>
      <c r="Q10" s="31"/>
      <c r="R10" s="31"/>
      <c r="S10" s="31"/>
      <c r="T10" s="31"/>
    </row>
    <row r="11" spans="1:20" ht="90" x14ac:dyDescent="0.25">
      <c r="A11" s="20" t="s">
        <v>36</v>
      </c>
      <c r="B11" s="23">
        <v>2778.2098000000001</v>
      </c>
      <c r="C11" s="23"/>
      <c r="D11" s="23"/>
      <c r="E11" s="23"/>
      <c r="F11" s="23"/>
      <c r="G11" s="23"/>
      <c r="H11" s="23"/>
      <c r="I11" s="23"/>
      <c r="J11" s="23"/>
      <c r="K11" s="23">
        <v>61.363</v>
      </c>
      <c r="L11" s="23"/>
      <c r="M11" s="23"/>
      <c r="N11" s="23"/>
      <c r="O11" s="23"/>
      <c r="P11" s="43">
        <v>2839.5727999999999</v>
      </c>
      <c r="Q11" s="31"/>
      <c r="R11" s="31"/>
      <c r="S11" s="31"/>
      <c r="T11" s="31"/>
    </row>
    <row r="12" spans="1:20" ht="51.75" x14ac:dyDescent="0.25">
      <c r="A12" s="20" t="s">
        <v>37</v>
      </c>
      <c r="B12" s="23"/>
      <c r="C12" s="23"/>
      <c r="D12" s="23">
        <v>72.78</v>
      </c>
      <c r="E12" s="23"/>
      <c r="F12" s="23"/>
      <c r="G12" s="23"/>
      <c r="H12" s="23"/>
      <c r="I12" s="23"/>
      <c r="J12" s="23"/>
      <c r="K12" s="23"/>
      <c r="L12" s="23">
        <v>50.28</v>
      </c>
      <c r="M12" s="23"/>
      <c r="N12" s="23"/>
      <c r="O12" s="23"/>
      <c r="P12" s="43">
        <v>123.06</v>
      </c>
      <c r="Q12" s="31"/>
      <c r="R12" s="31"/>
      <c r="S12" s="31"/>
      <c r="T12" s="31"/>
    </row>
    <row r="13" spans="1:20" ht="90" x14ac:dyDescent="0.25">
      <c r="A13" s="20" t="s">
        <v>38</v>
      </c>
      <c r="B13" s="23">
        <v>1249.0999999999999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1249.0999999999999</v>
      </c>
      <c r="Q13" s="31"/>
      <c r="R13" s="31"/>
      <c r="S13" s="31"/>
      <c r="T13" s="31"/>
    </row>
    <row r="14" spans="1:20" ht="64.5" x14ac:dyDescent="0.25">
      <c r="A14" s="20" t="s">
        <v>39</v>
      </c>
      <c r="B14" s="23">
        <v>1795.88</v>
      </c>
      <c r="C14" s="23">
        <v>843.19866000000002</v>
      </c>
      <c r="D14" s="23">
        <v>196.2</v>
      </c>
      <c r="E14" s="23">
        <v>185</v>
      </c>
      <c r="F14" s="23">
        <v>60.606059999999999</v>
      </c>
      <c r="G14" s="23"/>
      <c r="H14" s="23">
        <v>216.59399999999999</v>
      </c>
      <c r="I14" s="23"/>
      <c r="J14" s="23">
        <v>210.79964000000001</v>
      </c>
      <c r="K14" s="23">
        <v>52.68094</v>
      </c>
      <c r="L14" s="23"/>
      <c r="M14" s="23">
        <v>105.545</v>
      </c>
      <c r="N14" s="23"/>
      <c r="O14" s="23">
        <v>105.36188</v>
      </c>
      <c r="P14" s="43">
        <v>3771.86618</v>
      </c>
      <c r="Q14" s="31"/>
      <c r="R14" s="31"/>
      <c r="S14" s="31"/>
      <c r="T14" s="31"/>
    </row>
    <row r="15" spans="1:20" ht="128.25" x14ac:dyDescent="0.25">
      <c r="A15" s="20" t="s">
        <v>40</v>
      </c>
      <c r="B15" s="23">
        <v>13421.016</v>
      </c>
      <c r="C15" s="23">
        <v>6000</v>
      </c>
      <c r="D15" s="23">
        <v>1150</v>
      </c>
      <c r="E15" s="23">
        <v>1950</v>
      </c>
      <c r="F15" s="23">
        <v>450</v>
      </c>
      <c r="G15" s="23"/>
      <c r="H15" s="23">
        <v>488</v>
      </c>
      <c r="I15" s="23"/>
      <c r="J15" s="23">
        <v>1920</v>
      </c>
      <c r="K15" s="23">
        <v>554</v>
      </c>
      <c r="L15" s="23">
        <v>1304.29</v>
      </c>
      <c r="M15" s="23">
        <v>2000</v>
      </c>
      <c r="N15" s="23">
        <v>1331.76666</v>
      </c>
      <c r="O15" s="23">
        <v>1893.0591400000001</v>
      </c>
      <c r="P15" s="43">
        <v>32462.131799999999</v>
      </c>
      <c r="Q15" s="31"/>
      <c r="R15" s="31"/>
      <c r="S15" s="31"/>
      <c r="T15" s="31"/>
    </row>
    <row r="16" spans="1:20" ht="39" x14ac:dyDescent="0.25">
      <c r="A16" s="20" t="s">
        <v>41</v>
      </c>
      <c r="B16" s="23"/>
      <c r="C16" s="23"/>
      <c r="D16" s="23">
        <v>279</v>
      </c>
      <c r="E16" s="23"/>
      <c r="F16" s="23">
        <v>40</v>
      </c>
      <c r="G16" s="23">
        <v>60</v>
      </c>
      <c r="H16" s="23">
        <v>37</v>
      </c>
      <c r="I16" s="23"/>
      <c r="J16" s="23">
        <v>90</v>
      </c>
      <c r="K16" s="23">
        <v>34.475000000000001</v>
      </c>
      <c r="L16" s="23">
        <v>180</v>
      </c>
      <c r="M16" s="23">
        <v>65</v>
      </c>
      <c r="N16" s="23">
        <v>80</v>
      </c>
      <c r="O16" s="23">
        <v>57</v>
      </c>
      <c r="P16" s="43">
        <v>922.47500000000002</v>
      </c>
      <c r="Q16" s="31"/>
      <c r="R16" s="31"/>
      <c r="S16" s="31"/>
      <c r="T16" s="31"/>
    </row>
    <row r="17" spans="1:20" ht="39" x14ac:dyDescent="0.25">
      <c r="A17" s="20" t="s">
        <v>42</v>
      </c>
      <c r="B17" s="23"/>
      <c r="C17" s="23"/>
      <c r="D17" s="23"/>
      <c r="E17" s="23"/>
      <c r="F17" s="23">
        <v>178.67699999999999</v>
      </c>
      <c r="G17" s="23"/>
      <c r="H17" s="23"/>
      <c r="I17" s="23"/>
      <c r="J17" s="23"/>
      <c r="K17" s="23"/>
      <c r="L17" s="23"/>
      <c r="M17" s="23"/>
      <c r="N17" s="23"/>
      <c r="O17" s="23"/>
      <c r="P17" s="43">
        <v>178.67699999999999</v>
      </c>
      <c r="Q17" s="31"/>
      <c r="R17" s="31"/>
      <c r="S17" s="31"/>
      <c r="T17" s="31"/>
    </row>
    <row r="18" spans="1:20" x14ac:dyDescent="0.25">
      <c r="A18" s="21" t="s">
        <v>43</v>
      </c>
      <c r="B18" s="24">
        <v>207805.94846000001</v>
      </c>
      <c r="C18" s="24">
        <v>9996.1606599999996</v>
      </c>
      <c r="D18" s="24">
        <v>4259.2706099999996</v>
      </c>
      <c r="E18" s="24">
        <v>2985</v>
      </c>
      <c r="F18" s="24">
        <v>1157.28306</v>
      </c>
      <c r="G18" s="24">
        <v>1042.2</v>
      </c>
      <c r="H18" s="24">
        <v>13564.43756</v>
      </c>
      <c r="I18" s="24">
        <v>37</v>
      </c>
      <c r="J18" s="24">
        <v>2291.6486399999999</v>
      </c>
      <c r="K18" s="24">
        <v>16643.091939999998</v>
      </c>
      <c r="L18" s="24">
        <v>1534.57</v>
      </c>
      <c r="M18" s="24">
        <v>2429.8449999999998</v>
      </c>
      <c r="N18" s="24">
        <v>2405.6666599999999</v>
      </c>
      <c r="O18" s="24">
        <v>3390.4210200000002</v>
      </c>
      <c r="P18" s="43">
        <v>269542.54360999999</v>
      </c>
      <c r="Q18" s="39"/>
      <c r="R18" s="39"/>
      <c r="S18" s="39"/>
      <c r="T18" s="39"/>
    </row>
    <row r="19" spans="1:20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20" x14ac:dyDescent="0.25">
      <c r="A20" s="35" t="s">
        <v>28</v>
      </c>
      <c r="B20" s="44">
        <f>P18+Учреждения!B69</f>
        <v>2311934.9526200001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20" ht="32.25" customHeight="1" x14ac:dyDescent="0.25">
      <c r="A21" s="35" t="str">
        <f>CONCATENATE("Остатки бюджетных средств на ",C2,"г.")</f>
        <v>Остатки бюджетных средств на 05.02.2024г.</v>
      </c>
      <c r="B21" s="44">
        <v>1850557.4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2024-02-07T04:32:05Z</dcterms:modified>
</cp:coreProperties>
</file>