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Учреждения!$33:$34</definedName>
    <definedName name="_xlnm.Print_Area" localSheetId="1">'Муниципальные районы'!$A$1:$P$31</definedName>
    <definedName name="_xlnm.Print_Area" localSheetId="0">Учреждения!$A$1:$E$67</definedName>
  </definedNames>
  <calcPr calcId="162913"/>
</workbook>
</file>

<file path=xl/calcChain.xml><?xml version="1.0" encoding="utf-8"?>
<calcChain xmlns="http://schemas.openxmlformats.org/spreadsheetml/2006/main">
  <c r="E29" i="1" l="1"/>
  <c r="E9" i="1"/>
  <c r="B29" i="2"/>
  <c r="A2" i="2" l="1"/>
  <c r="B2" i="2" s="1"/>
  <c r="C2" i="2" s="1"/>
  <c r="A3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<sst xmlns="http://schemas.openxmlformats.org/spreadsheetml/2006/main" count="110" uniqueCount="109">
  <si>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</si>
  <si>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</si>
  <si>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</si>
  <si>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</si>
  <si>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</si>
  <si>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</si>
  <si>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</si>
  <si>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</si>
  <si>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</si>
  <si>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</si>
  <si>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</si>
  <si>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</si>
  <si>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</si>
  <si>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</si>
  <si>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</si>
  <si>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</si>
  <si>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</si>
  <si>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</si>
  <si>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</si>
  <si>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</si>
  <si>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</si>
  <si>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</si>
  <si>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</si>
  <si>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</si>
  <si>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</si>
  <si>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</si>
  <si>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</si>
  <si>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</si>
  <si>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</si>
  <si>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</si>
  <si>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</si>
  <si>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</si>
  <si>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</si>
  <si>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</si>
  <si>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</si>
  <si>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</si>
  <si>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</si>
  <si>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</si>
  <si>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</si>
  <si>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</si>
  <si>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</si>
  <si>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</si>
  <si>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</si>
  <si>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</si>
  <si>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</si>
  <si>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</si>
  <si>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</si>
  <si>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</si>
  <si>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</si>
  <si>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</si>
  <si>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</si>
  <si>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</si>
  <si>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</si>
  <si>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11.02.2024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</si>
  <si>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</si>
  <si>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</si>
  <si>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</si>
  <si>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</si>
  <si>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</si>
  <si>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</si>
  <si>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</si>
  <si>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</si>
  <si>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</si>
  <si>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</si>
  <si>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</si>
  <si>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</si>
  <si>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</si>
  <si>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</si>
  <si>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</si>
  <si>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</si>
  <si>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</si>
  <si>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</si>
  <si>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</si>
  <si>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</si>
  <si>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</si>
  <si>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</si>
  <si>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</si>
  <si>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</si>
  <si>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</si>
  <si>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</si>
  <si>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</si>
  <si>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</si>
  <si>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</si>
  <si>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</si>
  <si>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</si>
  <si>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05.02.2024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</si>
  <si>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</si>
  <si>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</si>
  <si>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</si>
  <si>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01.01.2024 по 11.02.2024)</t>
  </si>
  <si>
    <t>Дотации на выравнивание бюджетной обеспеченности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</si>
  <si>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</si>
  <si>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</si>
  <si>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</si>
  <si>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</si>
  <si>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</si>
  <si>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</si>
  <si>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</si>
  <si>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</si>
  <si>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</si>
  <si>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</si>
  <si>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</si>
  <si>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</si>
  <si>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</si>
  <si>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</si>
  <si>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</si>
  <si>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</si>
  <si>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</si>
  <si>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Перечисления из бюджетов субъектов Российской Федерации (в бюджеты субъектов Российской Федерации)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</si>
</sst>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 applyNumberFormat="0" applyBorder="0" applyAlignment="0"/>
    <xf numFmtId="0" fontId="16" fillId="0" borderId="0"/>
    <xf numFmtId="0" fontId="16" fillId="0" borderId="0" applyNumberFormat="0" applyBorder="0" applyAlignment="0"/>
    <xf numFmtId="0" fontId="19" fillId="0" borderId="0" applyNumberFormat="0" applyBorder="0" applyAlignment="0"/>
    <xf numFmtId="0" fontId="19" fillId="0" borderId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8" fillId="0" borderId="4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170" fontId="17" fillId="0" borderId="4" xfId="6" applyNumberFormat="1" applyFont="1" applyFill="1" applyBorder="1" applyAlignment="1" applyProtection="1">
      <alignment horizontal="right" vertical="center"/>
    </xf>
    <xf numFmtId="49" fontId="17" fillId="0" borderId="4" xfId="6" applyNumberFormat="1" applyFont="1" applyFill="1" applyBorder="1" applyAlignment="1" applyProtection="1">
      <alignment horizontal="left" vertical="center" wrapText="1"/>
    </xf>
  </cellXfs>
  <cellStyles count="7">
    <cellStyle name="Обычный" xfId="0" builtinId="0"/>
    <cellStyle name="Обычный 2" xfId="2"/>
    <cellStyle name="Обычный 2 2" xfId="4"/>
    <cellStyle name="Обычный 2 3" xfId="5"/>
    <cellStyle name="Обычный 3" xfId="1"/>
    <cellStyle name="Обычный 3 2" xfId="3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zoomScaleNormal="100" zoomScaleSheetLayoutView="100" workbookViewId="0">
      <selection activeCell="E30" sqref="E30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85</v>
      </c>
      <c r="G1" s="37" t="str">
        <f>TEXT(F1,"[$-FC19]ДД ММММ")</f>
        <v>05 февраля</v>
      </c>
      <c r="H1" s="37" t="str">
        <f>TEXT(F1,"[$-FC19]ДД.ММ.ГГГ \г")</f>
        <v>05.02.2024 г</v>
      </c>
    </row>
    <row r="2" spans="1:9" ht="15.75" x14ac:dyDescent="0.25">
      <c r="A2" s="45" t="str">
        <f>CONCATENATE("с ",G1," по ",G2,"ода")</f>
        <v>с 05 февраля по 11 февраля 2024 года</v>
      </c>
      <c r="B2" s="45"/>
      <c r="C2" s="45"/>
      <c r="D2" s="45"/>
      <c r="E2" s="45"/>
      <c r="F2" s="36" t="s">
        <v>53</v>
      </c>
      <c r="G2" s="37" t="str">
        <f>TEXT(F2,"[$-FC19]ДД ММММ ГГГ \г")</f>
        <v>11 февраля 2024 г</v>
      </c>
      <c r="H2" s="37" t="str">
        <f>TEXT(F2,"[$-FC19]ДД.ММ.ГГГ \г")</f>
        <v>11.02.2024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05.02.2024 г.</v>
      </c>
      <c r="B5" s="47"/>
      <c r="C5" s="47"/>
      <c r="D5" s="48"/>
      <c r="E5" s="56">
        <v>1850557.4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5" t="s">
        <v>86</v>
      </c>
      <c r="B8" s="54"/>
      <c r="C8" s="54"/>
      <c r="D8" s="54"/>
      <c r="E8" s="8">
        <v>-212677.4</v>
      </c>
    </row>
    <row r="9" spans="1:9" x14ac:dyDescent="0.25">
      <c r="A9" s="55" t="s">
        <v>3</v>
      </c>
      <c r="B9" s="54"/>
      <c r="C9" s="54"/>
      <c r="D9" s="54"/>
      <c r="E9" s="13">
        <f>SUM(E10:E28)</f>
        <v>4303116.9999999991</v>
      </c>
    </row>
    <row r="10" spans="1:9" s="58" customFormat="1" x14ac:dyDescent="0.25">
      <c r="A10" s="68" t="s">
        <v>90</v>
      </c>
      <c r="B10" s="68"/>
      <c r="C10" s="68"/>
      <c r="D10" s="68"/>
      <c r="E10" s="67">
        <v>4123293.5</v>
      </c>
    </row>
    <row r="11" spans="1:9" s="58" customFormat="1" x14ac:dyDescent="0.25">
      <c r="A11" s="68" t="s">
        <v>91</v>
      </c>
      <c r="B11" s="68"/>
      <c r="C11" s="68"/>
      <c r="D11" s="68"/>
      <c r="E11" s="67">
        <v>36367.5</v>
      </c>
    </row>
    <row r="12" spans="1:9" s="58" customFormat="1" ht="44.25" customHeight="1" x14ac:dyDescent="0.25">
      <c r="A12" s="68" t="s">
        <v>92</v>
      </c>
      <c r="B12" s="68"/>
      <c r="C12" s="68"/>
      <c r="D12" s="68"/>
      <c r="E12" s="67">
        <v>4376.3999999999996</v>
      </c>
    </row>
    <row r="13" spans="1:9" s="58" customFormat="1" ht="44.25" customHeight="1" x14ac:dyDescent="0.25">
      <c r="A13" s="68" t="s">
        <v>93</v>
      </c>
      <c r="B13" s="68"/>
      <c r="C13" s="68"/>
      <c r="D13" s="68"/>
      <c r="E13" s="67">
        <v>45.5</v>
      </c>
    </row>
    <row r="14" spans="1:9" s="58" customFormat="1" ht="31.5" customHeight="1" x14ac:dyDescent="0.25">
      <c r="A14" s="68" t="s">
        <v>94</v>
      </c>
      <c r="B14" s="68"/>
      <c r="C14" s="68"/>
      <c r="D14" s="68"/>
      <c r="E14" s="67">
        <v>3102.9</v>
      </c>
    </row>
    <row r="15" spans="1:9" s="58" customFormat="1" ht="27.75" customHeight="1" x14ac:dyDescent="0.25">
      <c r="A15" s="68" t="s">
        <v>95</v>
      </c>
      <c r="B15" s="68"/>
      <c r="C15" s="68"/>
      <c r="D15" s="68"/>
      <c r="E15" s="67">
        <v>811.4</v>
      </c>
    </row>
    <row r="16" spans="1:9" s="58" customFormat="1" ht="18" customHeight="1" x14ac:dyDescent="0.25">
      <c r="A16" s="68" t="s">
        <v>96</v>
      </c>
      <c r="B16" s="68"/>
      <c r="C16" s="68"/>
      <c r="D16" s="68"/>
      <c r="E16" s="67">
        <v>19388.2</v>
      </c>
    </row>
    <row r="17" spans="1:5" s="58" customFormat="1" ht="29.25" customHeight="1" x14ac:dyDescent="0.25">
      <c r="A17" s="68" t="s">
        <v>97</v>
      </c>
      <c r="B17" s="68"/>
      <c r="C17" s="68"/>
      <c r="D17" s="68"/>
      <c r="E17" s="67">
        <v>2279.8000000000002</v>
      </c>
    </row>
    <row r="18" spans="1:5" s="58" customFormat="1" ht="22.5" customHeight="1" x14ac:dyDescent="0.25">
      <c r="A18" s="68" t="s">
        <v>98</v>
      </c>
      <c r="B18" s="68"/>
      <c r="C18" s="68"/>
      <c r="D18" s="68"/>
      <c r="E18" s="67">
        <v>5077.3999999999996</v>
      </c>
    </row>
    <row r="19" spans="1:5" s="58" customFormat="1" ht="18.75" customHeight="1" x14ac:dyDescent="0.25">
      <c r="A19" s="68" t="s">
        <v>99</v>
      </c>
      <c r="B19" s="68"/>
      <c r="C19" s="68"/>
      <c r="D19" s="68"/>
      <c r="E19" s="67">
        <v>6408.4</v>
      </c>
    </row>
    <row r="20" spans="1:5" s="58" customFormat="1" ht="44.25" customHeight="1" x14ac:dyDescent="0.25">
      <c r="A20" s="68" t="s">
        <v>100</v>
      </c>
      <c r="B20" s="68"/>
      <c r="C20" s="68"/>
      <c r="D20" s="68"/>
      <c r="E20" s="67">
        <v>3102.8</v>
      </c>
    </row>
    <row r="21" spans="1:5" s="58" customFormat="1" ht="17.25" customHeight="1" x14ac:dyDescent="0.25">
      <c r="A21" s="68" t="s">
        <v>101</v>
      </c>
      <c r="B21" s="68"/>
      <c r="C21" s="68"/>
      <c r="D21" s="68"/>
      <c r="E21" s="67">
        <v>30000</v>
      </c>
    </row>
    <row r="22" spans="1:5" s="58" customFormat="1" ht="44.25" customHeight="1" x14ac:dyDescent="0.25">
      <c r="A22" s="68" t="s">
        <v>102</v>
      </c>
      <c r="B22" s="68"/>
      <c r="C22" s="68"/>
      <c r="D22" s="68"/>
      <c r="E22" s="67">
        <v>23984.799999999999</v>
      </c>
    </row>
    <row r="23" spans="1:5" s="58" customFormat="1" ht="16.5" customHeight="1" x14ac:dyDescent="0.25">
      <c r="A23" s="68" t="s">
        <v>103</v>
      </c>
      <c r="B23" s="68"/>
      <c r="C23" s="68"/>
      <c r="D23" s="68"/>
      <c r="E23" s="67">
        <v>1084.7</v>
      </c>
    </row>
    <row r="24" spans="1:5" s="58" customFormat="1" ht="32.25" customHeight="1" x14ac:dyDescent="0.25">
      <c r="A24" s="68" t="s">
        <v>104</v>
      </c>
      <c r="B24" s="68"/>
      <c r="C24" s="68"/>
      <c r="D24" s="68"/>
      <c r="E24" s="67">
        <v>78.8</v>
      </c>
    </row>
    <row r="25" spans="1:5" s="58" customFormat="1" ht="30.75" customHeight="1" x14ac:dyDescent="0.25">
      <c r="A25" s="68" t="s">
        <v>105</v>
      </c>
      <c r="B25" s="68"/>
      <c r="C25" s="68"/>
      <c r="D25" s="68"/>
      <c r="E25" s="67">
        <v>18388.7</v>
      </c>
    </row>
    <row r="26" spans="1:5" s="58" customFormat="1" ht="55.5" customHeight="1" x14ac:dyDescent="0.25">
      <c r="A26" s="68" t="s">
        <v>106</v>
      </c>
      <c r="B26" s="68"/>
      <c r="C26" s="68"/>
      <c r="D26" s="68"/>
      <c r="E26" s="67">
        <v>1729.3</v>
      </c>
    </row>
    <row r="27" spans="1:5" s="58" customFormat="1" ht="17.25" customHeight="1" x14ac:dyDescent="0.25">
      <c r="A27" s="68" t="s">
        <v>107</v>
      </c>
      <c r="B27" s="68"/>
      <c r="C27" s="68"/>
      <c r="D27" s="68"/>
      <c r="E27" s="67">
        <v>2928.3</v>
      </c>
    </row>
    <row r="28" spans="1:5" s="58" customFormat="1" ht="44.25" customHeight="1" x14ac:dyDescent="0.25">
      <c r="A28" s="68" t="s">
        <v>108</v>
      </c>
      <c r="B28" s="68"/>
      <c r="C28" s="68"/>
      <c r="D28" s="68"/>
      <c r="E28" s="67">
        <v>20668.599999999999</v>
      </c>
    </row>
    <row r="29" spans="1:5" s="58" customFormat="1" x14ac:dyDescent="0.25">
      <c r="A29" s="64" t="s">
        <v>87</v>
      </c>
      <c r="B29" s="65"/>
      <c r="C29" s="65"/>
      <c r="D29" s="66"/>
      <c r="E29" s="57">
        <f>'Муниципальные районы'!B30-Учреждения!E5+'Муниципальные районы'!B29</f>
        <v>4319942.6885200003</v>
      </c>
    </row>
    <row r="30" spans="1:5" s="58" customFormat="1" x14ac:dyDescent="0.25">
      <c r="A30" s="62" t="s">
        <v>88</v>
      </c>
      <c r="B30" s="60"/>
      <c r="C30" s="60"/>
      <c r="D30" s="63"/>
      <c r="E30" s="57"/>
    </row>
    <row r="31" spans="1:5" ht="93.75" customHeight="1" x14ac:dyDescent="0.25">
      <c r="A31" s="61" t="s">
        <v>89</v>
      </c>
      <c r="B31" s="59"/>
      <c r="C31" s="59"/>
      <c r="D31" s="59"/>
      <c r="E31" s="12">
        <v>9673762.1999999993</v>
      </c>
    </row>
    <row r="32" spans="1:5" x14ac:dyDescent="0.25">
      <c r="A32" s="14"/>
      <c r="B32" s="15"/>
      <c r="C32" s="15"/>
      <c r="D32" s="6"/>
      <c r="E32" s="16"/>
    </row>
    <row r="33" spans="1:6" x14ac:dyDescent="0.25">
      <c r="A33" s="49" t="s">
        <v>12</v>
      </c>
      <c r="B33" s="51" t="s">
        <v>4</v>
      </c>
      <c r="C33" s="52" t="s">
        <v>5</v>
      </c>
      <c r="D33" s="52"/>
      <c r="E33" s="52"/>
    </row>
    <row r="34" spans="1:6" ht="90" x14ac:dyDescent="0.25">
      <c r="A34" s="50"/>
      <c r="B34" s="51"/>
      <c r="C34" s="17" t="s">
        <v>6</v>
      </c>
      <c r="D34" s="17" t="s">
        <v>7</v>
      </c>
      <c r="E34" s="17" t="s">
        <v>8</v>
      </c>
    </row>
    <row r="35" spans="1:6" x14ac:dyDescent="0.25">
      <c r="A35" s="18" t="s">
        <v>54</v>
      </c>
      <c r="B35" s="41">
        <v>385.44252</v>
      </c>
      <c r="C35" s="41"/>
      <c r="D35" s="41"/>
      <c r="E35" s="41"/>
      <c r="F35" s="40"/>
    </row>
    <row r="36" spans="1:6" x14ac:dyDescent="0.25">
      <c r="A36" s="18" t="s">
        <v>55</v>
      </c>
      <c r="B36" s="41">
        <v>838.7</v>
      </c>
      <c r="C36" s="41">
        <v>500</v>
      </c>
      <c r="D36" s="41"/>
      <c r="E36" s="41"/>
      <c r="F36" s="40"/>
    </row>
    <row r="37" spans="1:6" x14ac:dyDescent="0.25">
      <c r="A37" s="18" t="s">
        <v>56</v>
      </c>
      <c r="B37" s="41">
        <v>37228.28</v>
      </c>
      <c r="C37" s="41"/>
      <c r="D37" s="41"/>
      <c r="E37" s="41"/>
      <c r="F37" s="40"/>
    </row>
    <row r="38" spans="1:6" ht="30" x14ac:dyDescent="0.25">
      <c r="A38" s="18" t="s">
        <v>57</v>
      </c>
      <c r="B38" s="41">
        <v>15882.802949999999</v>
      </c>
      <c r="C38" s="41"/>
      <c r="D38" s="41"/>
      <c r="E38" s="41">
        <v>174.99108000000001</v>
      </c>
      <c r="F38" s="40"/>
    </row>
    <row r="39" spans="1:6" x14ac:dyDescent="0.25">
      <c r="A39" s="18" t="s">
        <v>58</v>
      </c>
      <c r="B39" s="41">
        <v>11257.00712</v>
      </c>
      <c r="C39" s="41"/>
      <c r="D39" s="41"/>
      <c r="E39" s="41"/>
      <c r="F39" s="40"/>
    </row>
    <row r="40" spans="1:6" x14ac:dyDescent="0.25">
      <c r="A40" s="18" t="s">
        <v>59</v>
      </c>
      <c r="B40" s="41">
        <v>226.887</v>
      </c>
      <c r="C40" s="41"/>
      <c r="D40" s="41"/>
      <c r="E40" s="41"/>
      <c r="F40" s="40"/>
    </row>
    <row r="41" spans="1:6" ht="30" x14ac:dyDescent="0.25">
      <c r="A41" s="18" t="s">
        <v>60</v>
      </c>
      <c r="B41" s="41">
        <v>633703.64136999997</v>
      </c>
      <c r="C41" s="41">
        <v>6500</v>
      </c>
      <c r="D41" s="41">
        <v>2300</v>
      </c>
      <c r="E41" s="41"/>
      <c r="F41" s="40"/>
    </row>
    <row r="42" spans="1:6" x14ac:dyDescent="0.25">
      <c r="A42" s="18" t="s">
        <v>61</v>
      </c>
      <c r="B42" s="41">
        <v>278</v>
      </c>
      <c r="C42" s="41"/>
      <c r="D42" s="41"/>
      <c r="E42" s="41"/>
      <c r="F42" s="40"/>
    </row>
    <row r="43" spans="1:6" x14ac:dyDescent="0.25">
      <c r="A43" s="18" t="s">
        <v>62</v>
      </c>
      <c r="B43" s="41">
        <v>17601.093959999998</v>
      </c>
      <c r="C43" s="41"/>
      <c r="D43" s="41"/>
      <c r="E43" s="41"/>
      <c r="F43" s="40"/>
    </row>
    <row r="44" spans="1:6" x14ac:dyDescent="0.25">
      <c r="A44" s="18" t="s">
        <v>63</v>
      </c>
      <c r="B44" s="41">
        <v>224794.34646999999</v>
      </c>
      <c r="C44" s="41"/>
      <c r="D44" s="41"/>
      <c r="E44" s="41">
        <v>250</v>
      </c>
      <c r="F44" s="40"/>
    </row>
    <row r="45" spans="1:6" x14ac:dyDescent="0.25">
      <c r="A45" s="18" t="s">
        <v>64</v>
      </c>
      <c r="B45" s="41">
        <v>177070.02613000001</v>
      </c>
      <c r="C45" s="41">
        <v>1100</v>
      </c>
      <c r="D45" s="41">
        <v>332.15884999999997</v>
      </c>
      <c r="E45" s="41">
        <v>92058.138739999995</v>
      </c>
      <c r="F45" s="40"/>
    </row>
    <row r="46" spans="1:6" ht="30" x14ac:dyDescent="0.25">
      <c r="A46" s="18" t="s">
        <v>65</v>
      </c>
      <c r="B46" s="41">
        <v>271744.30348</v>
      </c>
      <c r="C46" s="41">
        <v>6900</v>
      </c>
      <c r="D46" s="41">
        <v>2300</v>
      </c>
      <c r="E46" s="41">
        <v>231221.85472</v>
      </c>
      <c r="F46" s="40"/>
    </row>
    <row r="47" spans="1:6" x14ac:dyDescent="0.25">
      <c r="A47" s="18" t="s">
        <v>66</v>
      </c>
      <c r="B47" s="41">
        <v>62905.945299999999</v>
      </c>
      <c r="C47" s="41">
        <v>1273</v>
      </c>
      <c r="D47" s="41">
        <v>0.16700000000000001</v>
      </c>
      <c r="E47" s="41"/>
      <c r="F47" s="40"/>
    </row>
    <row r="48" spans="1:6" x14ac:dyDescent="0.25">
      <c r="A48" s="18" t="s">
        <v>67</v>
      </c>
      <c r="B48" s="41">
        <v>9034.9004399999994</v>
      </c>
      <c r="C48" s="41"/>
      <c r="D48" s="41"/>
      <c r="E48" s="41">
        <v>83.426339999999996</v>
      </c>
      <c r="F48" s="40"/>
    </row>
    <row r="49" spans="1:6" x14ac:dyDescent="0.25">
      <c r="A49" s="18" t="s">
        <v>68</v>
      </c>
      <c r="B49" s="41">
        <v>133.53635</v>
      </c>
      <c r="C49" s="41"/>
      <c r="D49" s="41"/>
      <c r="E49" s="41"/>
      <c r="F49" s="40"/>
    </row>
    <row r="50" spans="1:6" ht="30" x14ac:dyDescent="0.25">
      <c r="A50" s="18" t="s">
        <v>69</v>
      </c>
      <c r="B50" s="41">
        <v>7015</v>
      </c>
      <c r="C50" s="41">
        <v>3000</v>
      </c>
      <c r="D50" s="41"/>
      <c r="E50" s="41"/>
      <c r="F50" s="40"/>
    </row>
    <row r="51" spans="1:6" x14ac:dyDescent="0.25">
      <c r="A51" s="18" t="s">
        <v>70</v>
      </c>
      <c r="B51" s="41">
        <v>3109.06</v>
      </c>
      <c r="C51" s="41"/>
      <c r="D51" s="41"/>
      <c r="E51" s="41">
        <v>1503.06</v>
      </c>
      <c r="F51" s="40"/>
    </row>
    <row r="52" spans="1:6" x14ac:dyDescent="0.25">
      <c r="A52" s="18" t="s">
        <v>71</v>
      </c>
      <c r="B52" s="41">
        <v>25183.662479999999</v>
      </c>
      <c r="C52" s="41">
        <v>2500</v>
      </c>
      <c r="D52" s="41"/>
      <c r="E52" s="41"/>
      <c r="F52" s="40"/>
    </row>
    <row r="53" spans="1:6" ht="30" x14ac:dyDescent="0.25">
      <c r="A53" s="18" t="s">
        <v>72</v>
      </c>
      <c r="B53" s="41">
        <v>8154.3832700000003</v>
      </c>
      <c r="C53" s="41">
        <v>3000</v>
      </c>
      <c r="D53" s="41">
        <v>4154.3832700000003</v>
      </c>
      <c r="E53" s="41"/>
      <c r="F53" s="40"/>
    </row>
    <row r="54" spans="1:6" x14ac:dyDescent="0.25">
      <c r="A54" s="18" t="s">
        <v>73</v>
      </c>
      <c r="B54" s="41">
        <v>435.93</v>
      </c>
      <c r="C54" s="41"/>
      <c r="D54" s="41"/>
      <c r="E54" s="41"/>
      <c r="F54" s="40"/>
    </row>
    <row r="55" spans="1:6" x14ac:dyDescent="0.25">
      <c r="A55" s="18" t="s">
        <v>74</v>
      </c>
      <c r="B55" s="41">
        <v>38.604080000000003</v>
      </c>
      <c r="C55" s="41"/>
      <c r="D55" s="41"/>
      <c r="E55" s="41"/>
      <c r="F55" s="40"/>
    </row>
    <row r="56" spans="1:6" x14ac:dyDescent="0.25">
      <c r="A56" s="18" t="s">
        <v>75</v>
      </c>
      <c r="B56" s="41">
        <v>74.402249999999995</v>
      </c>
      <c r="C56" s="41"/>
      <c r="D56" s="41"/>
      <c r="E56" s="41"/>
      <c r="F56" s="40"/>
    </row>
    <row r="57" spans="1:6" x14ac:dyDescent="0.25">
      <c r="A57" s="18" t="s">
        <v>76</v>
      </c>
      <c r="B57" s="41">
        <v>5644.2479899999998</v>
      </c>
      <c r="C57" s="41">
        <v>4425</v>
      </c>
      <c r="D57" s="41"/>
      <c r="E57" s="41"/>
      <c r="F57" s="40"/>
    </row>
    <row r="58" spans="1:6" x14ac:dyDescent="0.25">
      <c r="A58" s="18" t="s">
        <v>77</v>
      </c>
      <c r="B58" s="41">
        <v>25223.09186</v>
      </c>
      <c r="C58" s="41"/>
      <c r="D58" s="41">
        <v>855.96266000000003</v>
      </c>
      <c r="E58" s="41"/>
      <c r="F58" s="40"/>
    </row>
    <row r="59" spans="1:6" x14ac:dyDescent="0.25">
      <c r="A59" s="18" t="s">
        <v>78</v>
      </c>
      <c r="B59" s="41">
        <v>24612.838230000001</v>
      </c>
      <c r="C59" s="41"/>
      <c r="D59" s="41">
        <v>3095.5122099999999</v>
      </c>
      <c r="E59" s="41"/>
      <c r="F59" s="40"/>
    </row>
    <row r="60" spans="1:6" x14ac:dyDescent="0.25">
      <c r="A60" s="18" t="s">
        <v>79</v>
      </c>
      <c r="B60" s="41">
        <v>553.53291999999999</v>
      </c>
      <c r="C60" s="41"/>
      <c r="D60" s="41"/>
      <c r="E60" s="41"/>
      <c r="F60" s="40"/>
    </row>
    <row r="61" spans="1:6" x14ac:dyDescent="0.25">
      <c r="A61" s="18" t="s">
        <v>80</v>
      </c>
      <c r="B61" s="41">
        <v>15</v>
      </c>
      <c r="C61" s="41"/>
      <c r="D61" s="41"/>
      <c r="E61" s="41"/>
      <c r="F61" s="40"/>
    </row>
    <row r="62" spans="1:6" ht="30" x14ac:dyDescent="0.25">
      <c r="A62" s="18" t="s">
        <v>81</v>
      </c>
      <c r="B62" s="41">
        <v>61.396000000000001</v>
      </c>
      <c r="C62" s="41"/>
      <c r="D62" s="41"/>
      <c r="E62" s="41"/>
      <c r="F62" s="40"/>
    </row>
    <row r="63" spans="1:6" ht="30" x14ac:dyDescent="0.25">
      <c r="A63" s="18" t="s">
        <v>82</v>
      </c>
      <c r="B63" s="41">
        <v>1106.9847199999999</v>
      </c>
      <c r="C63" s="41"/>
      <c r="D63" s="41"/>
      <c r="E63" s="41"/>
      <c r="F63" s="40"/>
    </row>
    <row r="64" spans="1:6" ht="30" x14ac:dyDescent="0.25">
      <c r="A64" s="18" t="s">
        <v>83</v>
      </c>
      <c r="B64" s="41">
        <v>3945.3361599999998</v>
      </c>
      <c r="C64" s="41">
        <v>2145</v>
      </c>
      <c r="D64" s="41"/>
      <c r="E64" s="41"/>
      <c r="F64" s="40"/>
    </row>
    <row r="65" spans="1:6" x14ac:dyDescent="0.25">
      <c r="A65" s="19" t="s">
        <v>84</v>
      </c>
      <c r="B65" s="42">
        <v>1568258.3830500001</v>
      </c>
      <c r="C65" s="42">
        <v>31343</v>
      </c>
      <c r="D65" s="42">
        <v>13038.18399</v>
      </c>
      <c r="E65" s="42">
        <v>325291.47087999998</v>
      </c>
      <c r="F65" s="40"/>
    </row>
    <row r="66" spans="1:6" x14ac:dyDescent="0.25">
      <c r="B66" s="40"/>
      <c r="C66" s="40"/>
      <c r="D66" s="40"/>
      <c r="E66" s="40"/>
    </row>
  </sheetData>
  <mergeCells count="31"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30:D30"/>
    <mergeCell ref="A31:D31"/>
    <mergeCell ref="A29:D29"/>
    <mergeCell ref="A25:D25"/>
    <mergeCell ref="A26:D26"/>
    <mergeCell ref="A27:D27"/>
    <mergeCell ref="A28:D28"/>
    <mergeCell ref="A24:D24"/>
    <mergeCell ref="A20:D20"/>
    <mergeCell ref="A21:D21"/>
    <mergeCell ref="A22:D22"/>
    <mergeCell ref="A23:D23"/>
    <mergeCell ref="A19:D19"/>
    <mergeCell ref="A1:E1"/>
    <mergeCell ref="A2:E2"/>
    <mergeCell ref="A5:D5"/>
    <mergeCell ref="A33:A34"/>
    <mergeCell ref="B33:B34"/>
    <mergeCell ref="C33:E33"/>
    <mergeCell ref="A7:D7"/>
    <mergeCell ref="A9:D9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Normal="100" zoomScaleSheetLayoutView="100" workbookViewId="0">
      <selection activeCell="B31" sqref="B31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53</v>
      </c>
      <c r="C1" s="28" t="s">
        <v>11</v>
      </c>
    </row>
    <row r="2" spans="1:20" x14ac:dyDescent="0.25">
      <c r="A2" s="29" t="str">
        <f>TEXT(EndData2,"[$-FC19]ДД.ММ.ГГГ")</f>
        <v>11.02.2024</v>
      </c>
      <c r="B2" s="29">
        <f>A2+1</f>
        <v>45334</v>
      </c>
      <c r="C2" s="25" t="str">
        <f>TEXT(B2,"[$-FC19]ДД.ММ.ГГГ")</f>
        <v>12.02.2024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39" x14ac:dyDescent="0.25">
      <c r="A4" s="20" t="s">
        <v>29</v>
      </c>
      <c r="B4" s="23"/>
      <c r="C4" s="23"/>
      <c r="D4" s="23"/>
      <c r="E4" s="23">
        <v>4040</v>
      </c>
      <c r="F4" s="23"/>
      <c r="G4" s="23">
        <v>11616.5</v>
      </c>
      <c r="H4" s="23">
        <v>18116.150000000001</v>
      </c>
      <c r="I4" s="23">
        <v>8600</v>
      </c>
      <c r="J4" s="23">
        <v>14510.083199999999</v>
      </c>
      <c r="K4" s="23">
        <v>5877.25</v>
      </c>
      <c r="L4" s="23">
        <v>15387</v>
      </c>
      <c r="M4" s="23"/>
      <c r="N4" s="23">
        <v>15625</v>
      </c>
      <c r="O4" s="23">
        <v>20000</v>
      </c>
      <c r="P4" s="43">
        <v>113771.9832</v>
      </c>
      <c r="Q4" s="31"/>
      <c r="R4" s="31"/>
      <c r="S4" s="31"/>
      <c r="T4" s="31"/>
    </row>
    <row r="5" spans="1:20" ht="26.25" x14ac:dyDescent="0.25">
      <c r="A5" s="20" t="s">
        <v>30</v>
      </c>
      <c r="B5" s="23">
        <v>937.33349999999996</v>
      </c>
      <c r="C5" s="23"/>
      <c r="D5" s="23"/>
      <c r="E5" s="23"/>
      <c r="F5" s="23"/>
      <c r="G5" s="23">
        <v>25554</v>
      </c>
      <c r="H5" s="23"/>
      <c r="I5" s="23">
        <v>300</v>
      </c>
      <c r="J5" s="23">
        <v>231.81818000000001</v>
      </c>
      <c r="K5" s="23">
        <v>560</v>
      </c>
      <c r="L5" s="23"/>
      <c r="M5" s="23"/>
      <c r="N5" s="23">
        <v>39726.699999999997</v>
      </c>
      <c r="O5" s="23">
        <v>7903.2</v>
      </c>
      <c r="P5" s="43">
        <v>75213.051680000004</v>
      </c>
      <c r="Q5" s="31"/>
      <c r="R5" s="31"/>
      <c r="S5" s="31"/>
      <c r="T5" s="31"/>
    </row>
    <row r="6" spans="1:20" ht="39" x14ac:dyDescent="0.25">
      <c r="A6" s="20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>
        <v>39631</v>
      </c>
      <c r="P6" s="43">
        <v>39631</v>
      </c>
      <c r="Q6" s="31"/>
      <c r="R6" s="31"/>
      <c r="S6" s="31"/>
      <c r="T6" s="31"/>
    </row>
    <row r="7" spans="1:20" ht="77.25" x14ac:dyDescent="0.25">
      <c r="A7" s="20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>
        <v>399.6</v>
      </c>
      <c r="P7" s="43">
        <v>399.6</v>
      </c>
      <c r="Q7" s="31"/>
      <c r="R7" s="31"/>
      <c r="S7" s="31"/>
      <c r="T7" s="31"/>
    </row>
    <row r="8" spans="1:20" ht="77.25" x14ac:dyDescent="0.25">
      <c r="A8" s="20" t="s">
        <v>33</v>
      </c>
      <c r="B8" s="23">
        <v>2848.7</v>
      </c>
      <c r="C8" s="23">
        <v>1206.47657</v>
      </c>
      <c r="D8" s="23">
        <v>120</v>
      </c>
      <c r="E8" s="23">
        <v>534</v>
      </c>
      <c r="F8" s="23">
        <v>70.792000000000002</v>
      </c>
      <c r="G8" s="23"/>
      <c r="H8" s="23">
        <v>150</v>
      </c>
      <c r="I8" s="23">
        <v>174</v>
      </c>
      <c r="J8" s="23"/>
      <c r="K8" s="23">
        <v>195.3</v>
      </c>
      <c r="L8" s="23"/>
      <c r="M8" s="23">
        <v>362</v>
      </c>
      <c r="N8" s="23">
        <v>306.11599999999999</v>
      </c>
      <c r="O8" s="23">
        <v>234.21247</v>
      </c>
      <c r="P8" s="43">
        <v>6201.5970399999997</v>
      </c>
      <c r="Q8" s="31"/>
      <c r="R8" s="31"/>
      <c r="S8" s="31"/>
      <c r="T8" s="31"/>
    </row>
    <row r="9" spans="1:20" ht="102.75" x14ac:dyDescent="0.25">
      <c r="A9" s="20" t="s">
        <v>34</v>
      </c>
      <c r="B9" s="23"/>
      <c r="C9" s="23">
        <v>1598.625</v>
      </c>
      <c r="D9" s="23">
        <v>45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v>1643.625</v>
      </c>
      <c r="Q9" s="31"/>
      <c r="R9" s="31"/>
      <c r="S9" s="31"/>
      <c r="T9" s="31"/>
    </row>
    <row r="10" spans="1:20" ht="102.75" x14ac:dyDescent="0.25">
      <c r="A10" s="20" t="s">
        <v>35</v>
      </c>
      <c r="B10" s="23"/>
      <c r="C10" s="23">
        <v>1589.75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43">
        <v>1589.75</v>
      </c>
      <c r="Q10" s="31"/>
      <c r="R10" s="31"/>
      <c r="S10" s="31"/>
      <c r="T10" s="31"/>
    </row>
    <row r="11" spans="1:20" ht="90" x14ac:dyDescent="0.25">
      <c r="A11" s="20" t="s">
        <v>36</v>
      </c>
      <c r="B11" s="23">
        <v>520</v>
      </c>
      <c r="C11" s="23">
        <v>636.15239999999994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>
        <v>50</v>
      </c>
      <c r="P11" s="43">
        <v>1206.1523999999999</v>
      </c>
      <c r="Q11" s="31"/>
      <c r="R11" s="31"/>
      <c r="S11" s="31"/>
      <c r="T11" s="31"/>
    </row>
    <row r="12" spans="1:20" ht="319.5" x14ac:dyDescent="0.25">
      <c r="A12" s="20" t="s">
        <v>37</v>
      </c>
      <c r="B12" s="23">
        <v>24120</v>
      </c>
      <c r="C12" s="23">
        <v>15193</v>
      </c>
      <c r="D12" s="23"/>
      <c r="E12" s="23">
        <v>2600</v>
      </c>
      <c r="F12" s="23"/>
      <c r="G12" s="23"/>
      <c r="H12" s="23">
        <v>1551.1</v>
      </c>
      <c r="I12" s="23">
        <v>252</v>
      </c>
      <c r="J12" s="23"/>
      <c r="K12" s="23">
        <v>1600</v>
      </c>
      <c r="L12" s="23"/>
      <c r="M12" s="23">
        <v>2132</v>
      </c>
      <c r="N12" s="23">
        <v>1400</v>
      </c>
      <c r="O12" s="23">
        <v>1500</v>
      </c>
      <c r="P12" s="43">
        <v>50348.1</v>
      </c>
      <c r="Q12" s="31"/>
      <c r="R12" s="31"/>
      <c r="S12" s="31"/>
      <c r="T12" s="31"/>
    </row>
    <row r="13" spans="1:20" ht="153.75" x14ac:dyDescent="0.25">
      <c r="A13" s="20" t="s">
        <v>38</v>
      </c>
      <c r="B13" s="23">
        <v>19203.054</v>
      </c>
      <c r="C13" s="23">
        <v>52000</v>
      </c>
      <c r="D13" s="23">
        <v>29182</v>
      </c>
      <c r="E13" s="23">
        <v>10300</v>
      </c>
      <c r="F13" s="23"/>
      <c r="G13" s="23">
        <v>14510.066999999999</v>
      </c>
      <c r="H13" s="23">
        <v>320.56</v>
      </c>
      <c r="I13" s="23"/>
      <c r="J13" s="23">
        <v>17400</v>
      </c>
      <c r="K13" s="23"/>
      <c r="L13" s="23">
        <v>12150</v>
      </c>
      <c r="M13" s="23"/>
      <c r="N13" s="23">
        <v>10000</v>
      </c>
      <c r="O13" s="23">
        <v>15305.58</v>
      </c>
      <c r="P13" s="43">
        <v>180371.261</v>
      </c>
      <c r="Q13" s="31"/>
      <c r="R13" s="31"/>
      <c r="S13" s="31"/>
      <c r="T13" s="31"/>
    </row>
    <row r="14" spans="1:20" ht="90" x14ac:dyDescent="0.25">
      <c r="A14" s="20" t="s">
        <v>39</v>
      </c>
      <c r="B14" s="23">
        <v>27800</v>
      </c>
      <c r="C14" s="23"/>
      <c r="D14" s="23">
        <v>1500</v>
      </c>
      <c r="E14" s="23"/>
      <c r="F14" s="23"/>
      <c r="G14" s="23">
        <v>437.95</v>
      </c>
      <c r="H14" s="23">
        <v>1720.498</v>
      </c>
      <c r="I14" s="23"/>
      <c r="J14" s="23">
        <v>3650</v>
      </c>
      <c r="K14" s="23"/>
      <c r="L14" s="23"/>
      <c r="M14" s="23"/>
      <c r="N14" s="23">
        <v>1000</v>
      </c>
      <c r="O14" s="23">
        <v>1662.8</v>
      </c>
      <c r="P14" s="43">
        <v>37771.248</v>
      </c>
      <c r="Q14" s="31"/>
      <c r="R14" s="31"/>
      <c r="S14" s="31"/>
      <c r="T14" s="31"/>
    </row>
    <row r="15" spans="1:20" ht="128.25" x14ac:dyDescent="0.25">
      <c r="A15" s="20" t="s">
        <v>40</v>
      </c>
      <c r="B15" s="23"/>
      <c r="C15" s="23">
        <v>3.7237200000000001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v>3.7237200000000001</v>
      </c>
      <c r="Q15" s="31"/>
      <c r="R15" s="31"/>
      <c r="S15" s="31"/>
      <c r="T15" s="31"/>
    </row>
    <row r="16" spans="1:20" ht="77.25" x14ac:dyDescent="0.25">
      <c r="A16" s="20" t="s">
        <v>41</v>
      </c>
      <c r="B16" s="23"/>
      <c r="C16" s="23">
        <v>150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43">
        <v>150</v>
      </c>
      <c r="Q16" s="31"/>
      <c r="R16" s="31"/>
      <c r="S16" s="31"/>
      <c r="T16" s="31"/>
    </row>
    <row r="17" spans="1:20" ht="115.5" x14ac:dyDescent="0.25">
      <c r="A17" s="20" t="s">
        <v>42</v>
      </c>
      <c r="B17" s="23"/>
      <c r="C17" s="23">
        <v>2129.7641699999999</v>
      </c>
      <c r="D17" s="23">
        <v>450</v>
      </c>
      <c r="E17" s="23">
        <v>230</v>
      </c>
      <c r="F17" s="23"/>
      <c r="G17" s="23">
        <v>424.4</v>
      </c>
      <c r="H17" s="23"/>
      <c r="I17" s="23">
        <v>20</v>
      </c>
      <c r="J17" s="23">
        <v>1663</v>
      </c>
      <c r="K17" s="23"/>
      <c r="L17" s="23"/>
      <c r="M17" s="23"/>
      <c r="N17" s="23">
        <v>238</v>
      </c>
      <c r="O17" s="23">
        <v>317.38421</v>
      </c>
      <c r="P17" s="43">
        <v>5472.5483800000002</v>
      </c>
      <c r="Q17" s="31"/>
      <c r="R17" s="31"/>
      <c r="S17" s="31"/>
      <c r="T17" s="31"/>
    </row>
    <row r="18" spans="1:20" ht="115.5" x14ac:dyDescent="0.25">
      <c r="A18" s="20" t="s">
        <v>43</v>
      </c>
      <c r="B18" s="23">
        <v>5023.4399999999996</v>
      </c>
      <c r="C18" s="23">
        <v>37500</v>
      </c>
      <c r="D18" s="23">
        <v>13000</v>
      </c>
      <c r="E18" s="23">
        <v>5000</v>
      </c>
      <c r="F18" s="23"/>
      <c r="G18" s="23">
        <v>6537.7219999999998</v>
      </c>
      <c r="H18" s="23"/>
      <c r="I18" s="23">
        <v>1000</v>
      </c>
      <c r="J18" s="23">
        <v>15000</v>
      </c>
      <c r="K18" s="23"/>
      <c r="L18" s="23">
        <v>3000</v>
      </c>
      <c r="M18" s="23"/>
      <c r="N18" s="23">
        <v>3500</v>
      </c>
      <c r="O18" s="23">
        <v>4000</v>
      </c>
      <c r="P18" s="43">
        <v>93561.161999999997</v>
      </c>
      <c r="Q18" s="31"/>
      <c r="R18" s="31"/>
      <c r="S18" s="31"/>
      <c r="T18" s="31"/>
    </row>
    <row r="19" spans="1:20" ht="64.5" x14ac:dyDescent="0.25">
      <c r="A19" s="20" t="s">
        <v>44</v>
      </c>
      <c r="B19" s="23"/>
      <c r="C19" s="23"/>
      <c r="D19" s="23"/>
      <c r="E19" s="23"/>
      <c r="F19" s="23"/>
      <c r="G19" s="23">
        <v>400</v>
      </c>
      <c r="H19" s="23"/>
      <c r="I19" s="23"/>
      <c r="J19" s="23"/>
      <c r="K19" s="23"/>
      <c r="L19" s="23"/>
      <c r="M19" s="23"/>
      <c r="N19" s="23"/>
      <c r="O19" s="23"/>
      <c r="P19" s="43">
        <v>400</v>
      </c>
      <c r="Q19" s="31"/>
      <c r="R19" s="31"/>
      <c r="S19" s="31"/>
      <c r="T19" s="31"/>
    </row>
    <row r="20" spans="1:20" ht="90" x14ac:dyDescent="0.25">
      <c r="A20" s="20" t="s">
        <v>45</v>
      </c>
      <c r="B20" s="23"/>
      <c r="C20" s="23"/>
      <c r="D20" s="23">
        <v>265</v>
      </c>
      <c r="E20" s="23">
        <v>250</v>
      </c>
      <c r="F20" s="23"/>
      <c r="G20" s="23">
        <v>34.878999999999998</v>
      </c>
      <c r="H20" s="23">
        <v>94</v>
      </c>
      <c r="I20" s="23"/>
      <c r="J20" s="23">
        <v>421.84800000000001</v>
      </c>
      <c r="K20" s="23"/>
      <c r="L20" s="23"/>
      <c r="M20" s="23"/>
      <c r="N20" s="23">
        <v>107</v>
      </c>
      <c r="O20" s="23">
        <v>100.7024</v>
      </c>
      <c r="P20" s="43">
        <v>1273.4294</v>
      </c>
      <c r="Q20" s="31"/>
      <c r="R20" s="31"/>
      <c r="S20" s="31"/>
      <c r="T20" s="31"/>
    </row>
    <row r="21" spans="1:20" ht="77.25" x14ac:dyDescent="0.25">
      <c r="A21" s="20" t="s">
        <v>46</v>
      </c>
      <c r="B21" s="23">
        <v>699</v>
      </c>
      <c r="C21" s="23">
        <v>216.10642999999999</v>
      </c>
      <c r="D21" s="23">
        <v>312.20839999999998</v>
      </c>
      <c r="E21" s="23">
        <v>670</v>
      </c>
      <c r="F21" s="23"/>
      <c r="G21" s="23"/>
      <c r="H21" s="23">
        <v>69.349999999999994</v>
      </c>
      <c r="I21" s="23">
        <v>58</v>
      </c>
      <c r="J21" s="23"/>
      <c r="K21" s="23">
        <v>97</v>
      </c>
      <c r="L21" s="23"/>
      <c r="M21" s="23">
        <v>113.274</v>
      </c>
      <c r="N21" s="23">
        <v>112.166</v>
      </c>
      <c r="O21" s="23">
        <v>135.21725000000001</v>
      </c>
      <c r="P21" s="43">
        <v>2482.3220799999999</v>
      </c>
      <c r="Q21" s="31"/>
      <c r="R21" s="31"/>
      <c r="S21" s="31"/>
      <c r="T21" s="31"/>
    </row>
    <row r="22" spans="1:20" ht="90" x14ac:dyDescent="0.25">
      <c r="A22" s="20" t="s">
        <v>47</v>
      </c>
      <c r="B22" s="23">
        <v>45528.93</v>
      </c>
      <c r="C22" s="23">
        <v>65000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v>110528.93</v>
      </c>
      <c r="Q22" s="31"/>
      <c r="R22" s="31"/>
      <c r="S22" s="31"/>
      <c r="T22" s="31"/>
    </row>
    <row r="23" spans="1:20" ht="102.75" x14ac:dyDescent="0.25">
      <c r="A23" s="20" t="s">
        <v>48</v>
      </c>
      <c r="B23" s="23"/>
      <c r="C23" s="23">
        <v>312.36741000000001</v>
      </c>
      <c r="D23" s="23"/>
      <c r="E23" s="23"/>
      <c r="F23" s="23"/>
      <c r="G23" s="23"/>
      <c r="H23" s="23"/>
      <c r="I23" s="23"/>
      <c r="J23" s="23">
        <v>80.33</v>
      </c>
      <c r="K23" s="23"/>
      <c r="L23" s="23"/>
      <c r="M23" s="23"/>
      <c r="N23" s="23"/>
      <c r="O23" s="23"/>
      <c r="P23" s="43">
        <v>392.69740999999999</v>
      </c>
      <c r="Q23" s="31"/>
      <c r="R23" s="31"/>
      <c r="S23" s="31"/>
      <c r="T23" s="31"/>
    </row>
    <row r="24" spans="1:20" ht="90" x14ac:dyDescent="0.25">
      <c r="A24" s="20" t="s">
        <v>49</v>
      </c>
      <c r="B24" s="23">
        <v>1422.7</v>
      </c>
      <c r="C24" s="23">
        <v>1014.25</v>
      </c>
      <c r="D24" s="23">
        <v>294.04899999999998</v>
      </c>
      <c r="E24" s="23">
        <v>134.19999999999999</v>
      </c>
      <c r="F24" s="23"/>
      <c r="G24" s="23"/>
      <c r="H24" s="23">
        <v>50</v>
      </c>
      <c r="I24" s="23"/>
      <c r="J24" s="23"/>
      <c r="K24" s="23"/>
      <c r="L24" s="23"/>
      <c r="M24" s="23">
        <v>147</v>
      </c>
      <c r="N24" s="23"/>
      <c r="O24" s="23">
        <v>200</v>
      </c>
      <c r="P24" s="43">
        <v>3262.1990000000001</v>
      </c>
      <c r="Q24" s="31"/>
      <c r="R24" s="31"/>
      <c r="S24" s="31"/>
      <c r="T24" s="31"/>
    </row>
    <row r="25" spans="1:20" ht="51.75" x14ac:dyDescent="0.25">
      <c r="A25" s="20" t="s">
        <v>50</v>
      </c>
      <c r="B25" s="23"/>
      <c r="C25" s="23"/>
      <c r="D25" s="23"/>
      <c r="E25" s="23"/>
      <c r="F25" s="23"/>
      <c r="G25" s="23"/>
      <c r="H25" s="23"/>
      <c r="I25" s="23"/>
      <c r="J25" s="23">
        <v>44497</v>
      </c>
      <c r="K25" s="23"/>
      <c r="L25" s="23"/>
      <c r="M25" s="23"/>
      <c r="N25" s="23"/>
      <c r="O25" s="23"/>
      <c r="P25" s="43">
        <v>44497</v>
      </c>
      <c r="Q25" s="31"/>
      <c r="R25" s="31"/>
      <c r="S25" s="31"/>
      <c r="T25" s="31"/>
    </row>
    <row r="26" spans="1:20" ht="64.5" x14ac:dyDescent="0.25">
      <c r="A26" s="20" t="s">
        <v>51</v>
      </c>
      <c r="B26" s="23"/>
      <c r="C26" s="23">
        <v>7000</v>
      </c>
      <c r="D26" s="23">
        <v>1470</v>
      </c>
      <c r="E26" s="23">
        <v>400</v>
      </c>
      <c r="F26" s="23">
        <v>148.42105000000001</v>
      </c>
      <c r="G26" s="23"/>
      <c r="H26" s="23">
        <v>411.81200000000001</v>
      </c>
      <c r="I26" s="23"/>
      <c r="J26" s="23"/>
      <c r="K26" s="23">
        <v>476.09210999999999</v>
      </c>
      <c r="L26" s="23"/>
      <c r="M26" s="23">
        <v>105</v>
      </c>
      <c r="N26" s="23"/>
      <c r="O26" s="23"/>
      <c r="P26" s="43">
        <v>10011.32516</v>
      </c>
      <c r="Q26" s="31"/>
      <c r="R26" s="31"/>
      <c r="S26" s="31"/>
      <c r="T26" s="31"/>
    </row>
    <row r="27" spans="1:20" x14ac:dyDescent="0.25">
      <c r="A27" s="21" t="s">
        <v>52</v>
      </c>
      <c r="B27" s="24">
        <v>128103.1575</v>
      </c>
      <c r="C27" s="24">
        <v>185550.2157</v>
      </c>
      <c r="D27" s="24">
        <v>46638.257400000002</v>
      </c>
      <c r="E27" s="24">
        <v>24158.2</v>
      </c>
      <c r="F27" s="24">
        <v>219.21305000000001</v>
      </c>
      <c r="G27" s="24">
        <v>59515.517999999996</v>
      </c>
      <c r="H27" s="24">
        <v>22483.47</v>
      </c>
      <c r="I27" s="24">
        <v>10404</v>
      </c>
      <c r="J27" s="24">
        <v>97454.079379999996</v>
      </c>
      <c r="K27" s="24">
        <v>8805.6421100000007</v>
      </c>
      <c r="L27" s="24">
        <v>30537</v>
      </c>
      <c r="M27" s="24">
        <v>2859.2739999999999</v>
      </c>
      <c r="N27" s="24">
        <v>72014.982000000004</v>
      </c>
      <c r="O27" s="24">
        <v>91439.696330000006</v>
      </c>
      <c r="P27" s="43">
        <v>780182.70547000004</v>
      </c>
      <c r="Q27" s="39"/>
      <c r="R27" s="39"/>
      <c r="S27" s="39"/>
      <c r="T27" s="39"/>
    </row>
    <row r="28" spans="1:20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20" x14ac:dyDescent="0.25">
      <c r="A29" s="35" t="s">
        <v>28</v>
      </c>
      <c r="B29" s="44">
        <f>P27+Учреждения!B65</f>
        <v>2348441.0885200002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20" ht="32.25" customHeight="1" x14ac:dyDescent="0.25">
      <c r="A30" s="35" t="str">
        <f>CONCATENATE("Остатки бюджетных средств на ",C2,"г.")</f>
        <v>Остатки бюджетных средств на 12.02.2024г.</v>
      </c>
      <c r="B30" s="44">
        <v>3822059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2024-02-13T01:58:43Z</dcterms:modified>
</cp:coreProperties>
</file>