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Учреждения!$36:$37</definedName>
    <definedName name="_xlnm.Print_Area" localSheetId="1">'Муниципальные районы'!$A$1:$P$33</definedName>
    <definedName name="_xlnm.Print_Area" localSheetId="0">Учреждения!$A$1:$E$73</definedName>
  </definedNames>
  <calcPr calcId="162913"/>
</workbook>
</file>

<file path=xl/calcChain.xml><?xml version="1.0" encoding="utf-8"?>
<calcChain xmlns="http://schemas.openxmlformats.org/spreadsheetml/2006/main">
  <c r="E31" i="1" l="1"/>
  <c r="E9" i="1"/>
  <c r="B32" i="2"/>
  <c r="A2" i="2" l="1"/>
  <c r="B2" i="2" s="1"/>
  <c r="C2" i="2" s="1"/>
  <c r="A33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<sst xmlns="http://schemas.openxmlformats.org/spreadsheetml/2006/main" count="121" uniqueCount="120">
  <si>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</si>
  <si>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</si>
  <si>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</si>
  <si>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</si>
  <si>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</si>
  <si>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</si>
  <si>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</si>
  <si>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</si>
  <si>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</si>
  <si>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</si>
  <si>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</si>
  <si>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</si>
  <si>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</si>
  <si>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</si>
  <si>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</si>
  <si>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</si>
  <si>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</si>
  <si>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</si>
  <si>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</si>
  <si>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</si>
  <si>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</si>
  <si>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</si>
  <si>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</si>
  <si>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</si>
  <si>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</si>
  <si>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</si>
  <si>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</si>
  <si>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</si>
  <si>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</si>
  <si>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</si>
  <si>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</si>
  <si>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</si>
  <si>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</si>
  <si>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</si>
  <si>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</si>
  <si>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</si>
  <si>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</si>
  <si>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</si>
  <si>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</si>
  <si>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</si>
  <si>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</si>
  <si>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</si>
  <si>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</si>
  <si>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</si>
  <si>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</si>
  <si>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</si>
  <si>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</si>
  <si>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</si>
  <si>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</si>
  <si>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</si>
  <si>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</si>
  <si>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</si>
  <si>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Осуществление переданных полномочий Российской Федерации на государственную регистрацию актов гражданского состояния</t>
  </si>
  <si>
    <t>Сохранение объекта культурного наследия регионального значения «Дом № 13 по ул. Красинцев в г. Петропавловске-Камчатском»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</si>
  <si>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</si>
  <si>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</si>
  <si>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</si>
  <si>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18.02.2024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</si>
  <si>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</si>
  <si>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</si>
  <si>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</si>
  <si>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</si>
  <si>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</si>
  <si>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</si>
  <si>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</si>
  <si>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</si>
  <si>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</si>
  <si>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</si>
  <si>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</si>
  <si>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</si>
  <si>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</si>
  <si>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</si>
  <si>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</si>
  <si>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</si>
  <si>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</si>
  <si>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</si>
  <si>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</si>
  <si>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</si>
  <si>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</si>
  <si>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</si>
  <si>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</si>
  <si>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</si>
  <si>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</si>
  <si>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</si>
  <si>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</si>
  <si>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</si>
  <si>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</si>
  <si>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</si>
  <si>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</si>
  <si>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</si>
  <si>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</si>
  <si>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</si>
  <si>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Усть-Камчатская территориальная избирательная комиссия</t>
  </si>
  <si>
    <t>ИТОГО</t>
  </si>
  <si>
    <t>12.02.2024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</si>
  <si>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</si>
  <si>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</si>
  <si>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</si>
  <si>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</si>
  <si>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</si>
  <si>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</si>
  <si>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</si>
  <si>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</si>
  <si>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</si>
  <si>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бюджетам субъектов Российской Федерации на софинансирование создания и (или) модернизации инфраструктуры в сфере культуры региональной (муниципальной) собственности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</si>
  <si>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</si>
  <si>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</si>
  <si>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</si>
  <si>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</si>
  <si>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</si>
  <si>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</si>
  <si>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</si>
  <si>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</si>
  <si>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</si>
  <si>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</si>
  <si>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</si>
  <si>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Привлечение остатков средств на единый счет краевого бюджета с казначейских счетов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</si>
  <si>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</si>
  <si>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</si>
  <si>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01.01.2024 по 18.02.2024)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</si>
</sst>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6" fillId="0" borderId="0"/>
    <xf numFmtId="0" fontId="16" fillId="0" borderId="0" applyNumberFormat="0" applyBorder="0" applyAlignment="0"/>
    <xf numFmtId="0" fontId="18" fillId="0" borderId="0"/>
    <xf numFmtId="0" fontId="18" fillId="0" borderId="0" applyNumberFormat="0" applyBorder="0" applyAlignment="0"/>
    <xf numFmtId="0" fontId="18" fillId="0" borderId="0"/>
    <xf numFmtId="0" fontId="18" fillId="0" borderId="0" applyNumberFormat="0" applyBorder="0" applyAlignment="0"/>
    <xf numFmtId="0" fontId="18" fillId="0" borderId="0" applyNumberFormat="0" applyBorder="0" applyAlignment="0"/>
    <xf numFmtId="0" fontId="18" fillId="0" borderId="0"/>
  </cellStyleXfs>
  <cellXfs count="7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0" fontId="19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19" fillId="0" borderId="4" xfId="0" applyFont="1" applyFill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164" fontId="19" fillId="0" borderId="4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19" fillId="0" borderId="3" xfId="0" applyFont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</cellXfs>
  <cellStyles count="9">
    <cellStyle name="Обычный" xfId="0" builtinId="0"/>
    <cellStyle name="Обычный 2" xfId="2"/>
    <cellStyle name="Обычный 2 2" xfId="6"/>
    <cellStyle name="Обычный 2 3" xfId="7"/>
    <cellStyle name="Обычный 2 4" xfId="4"/>
    <cellStyle name="Обычный 3" xfId="1"/>
    <cellStyle name="Обычный 3 2" xfId="5"/>
    <cellStyle name="Обычный 3 3" xfId="3"/>
    <cellStyle name="Обычный 4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view="pageBreakPreview" zoomScaleNormal="100" zoomScaleSheetLayoutView="100" workbookViewId="0">
      <selection activeCell="E9" sqref="E9"/>
    </sheetView>
  </sheetViews>
  <sheetFormatPr defaultColWidth="8.7109375" defaultRowHeight="15" x14ac:dyDescent="0.25"/>
  <cols>
    <col min="1" max="1" width="69.28515625" style="29" customWidth="1"/>
    <col min="2" max="2" width="13.85546875" style="29" customWidth="1"/>
    <col min="3" max="4" width="14.42578125" style="29" customWidth="1"/>
    <col min="5" max="5" width="13.42578125" style="29" customWidth="1"/>
    <col min="6" max="6" width="12.5703125" style="29" customWidth="1"/>
    <col min="7" max="7" width="16" style="29" bestFit="1" customWidth="1"/>
    <col min="8" max="8" width="8.7109375" style="29"/>
    <col min="9" max="9" width="10.140625" style="29" bestFit="1" customWidth="1"/>
    <col min="10" max="16384" width="8.7109375" style="29"/>
  </cols>
  <sheetData>
    <row r="1" spans="1:9" ht="15.75" x14ac:dyDescent="0.25">
      <c r="A1" s="44" t="s">
        <v>0</v>
      </c>
      <c r="B1" s="44"/>
      <c r="C1" s="44"/>
      <c r="D1" s="44"/>
      <c r="E1" s="44"/>
      <c r="F1" s="35" t="s">
        <v>94</v>
      </c>
      <c r="G1" s="36" t="str">
        <f>TEXT(F1,"[$-FC19]ДД ММММ")</f>
        <v>12 февраля</v>
      </c>
      <c r="H1" s="36" t="str">
        <f>TEXT(F1,"[$-FC19]ДД.ММ.ГГГ \г")</f>
        <v>12.02.2024 г</v>
      </c>
    </row>
    <row r="2" spans="1:9" ht="15.75" x14ac:dyDescent="0.25">
      <c r="A2" s="44" t="str">
        <f>CONCATENATE("с ",G1," по ",G2,"ода")</f>
        <v>с 12 февраля по 18 февраля 2024 года</v>
      </c>
      <c r="B2" s="44"/>
      <c r="C2" s="44"/>
      <c r="D2" s="44"/>
      <c r="E2" s="44"/>
      <c r="F2" s="35" t="s">
        <v>57</v>
      </c>
      <c r="G2" s="36" t="str">
        <f>TEXT(F2,"[$-FC19]ДД ММММ ГГГ \г")</f>
        <v>18 февраля 2024 г</v>
      </c>
      <c r="H2" s="36" t="str">
        <f>TEXT(F2,"[$-FC19]ДД.ММ.ГГГ \г")</f>
        <v>18.02.2024 г</v>
      </c>
      <c r="I2" s="37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5" t="str">
        <f>CONCATENATE("Остатки средств на ",H1,".")</f>
        <v>Остатки средств на 12.02.2024 г.</v>
      </c>
      <c r="B5" s="46"/>
      <c r="C5" s="46"/>
      <c r="D5" s="47"/>
      <c r="E5" s="70">
        <v>3822059</v>
      </c>
      <c r="F5" s="37"/>
    </row>
    <row r="6" spans="1:9" x14ac:dyDescent="0.25">
      <c r="A6" s="8"/>
      <c r="B6" s="9"/>
      <c r="C6" s="9"/>
      <c r="D6" s="9"/>
      <c r="E6" s="10"/>
    </row>
    <row r="7" spans="1:9" x14ac:dyDescent="0.25">
      <c r="A7" s="54" t="s">
        <v>2</v>
      </c>
      <c r="B7" s="55"/>
      <c r="C7" s="55"/>
      <c r="D7" s="55"/>
      <c r="E7" s="11"/>
    </row>
    <row r="8" spans="1:9" x14ac:dyDescent="0.25">
      <c r="A8" s="56" t="s">
        <v>116</v>
      </c>
      <c r="B8" s="55"/>
      <c r="C8" s="55"/>
      <c r="D8" s="55"/>
      <c r="E8" s="69">
        <v>1126639</v>
      </c>
    </row>
    <row r="9" spans="1:9" x14ac:dyDescent="0.25">
      <c r="A9" s="56" t="s">
        <v>3</v>
      </c>
      <c r="B9" s="55"/>
      <c r="C9" s="55"/>
      <c r="D9" s="55"/>
      <c r="E9" s="12">
        <f>SUM(E10:E30)</f>
        <v>157308.69999999998</v>
      </c>
    </row>
    <row r="10" spans="1:9" x14ac:dyDescent="0.25">
      <c r="A10" s="58" t="s">
        <v>95</v>
      </c>
      <c r="B10" s="58"/>
      <c r="C10" s="58"/>
      <c r="D10" s="58"/>
      <c r="E10" s="57">
        <v>30589.5</v>
      </c>
    </row>
    <row r="11" spans="1:9" ht="25.5" customHeight="1" x14ac:dyDescent="0.25">
      <c r="A11" s="58" t="s">
        <v>96</v>
      </c>
      <c r="B11" s="58"/>
      <c r="C11" s="58"/>
      <c r="D11" s="58"/>
      <c r="E11" s="57">
        <v>1291.0999999999999</v>
      </c>
    </row>
    <row r="12" spans="1:9" ht="44.25" customHeight="1" x14ac:dyDescent="0.25">
      <c r="A12" s="58" t="s">
        <v>97</v>
      </c>
      <c r="B12" s="58"/>
      <c r="C12" s="58"/>
      <c r="D12" s="58"/>
      <c r="E12" s="57">
        <v>68.2</v>
      </c>
    </row>
    <row r="13" spans="1:9" x14ac:dyDescent="0.25">
      <c r="A13" s="58" t="s">
        <v>98</v>
      </c>
      <c r="B13" s="58"/>
      <c r="C13" s="58"/>
      <c r="D13" s="58"/>
      <c r="E13" s="57">
        <v>9458.1</v>
      </c>
    </row>
    <row r="14" spans="1:9" ht="28.5" customHeight="1" x14ac:dyDescent="0.25">
      <c r="A14" s="58" t="s">
        <v>99</v>
      </c>
      <c r="B14" s="58"/>
      <c r="C14" s="58"/>
      <c r="D14" s="58"/>
      <c r="E14" s="57">
        <v>2763.8</v>
      </c>
    </row>
    <row r="15" spans="1:9" ht="30" customHeight="1" x14ac:dyDescent="0.25">
      <c r="A15" s="58" t="s">
        <v>100</v>
      </c>
      <c r="B15" s="58"/>
      <c r="C15" s="58"/>
      <c r="D15" s="58"/>
      <c r="E15" s="57">
        <v>6496.4</v>
      </c>
    </row>
    <row r="16" spans="1:9" ht="27" customHeight="1" x14ac:dyDescent="0.25">
      <c r="A16" s="58" t="s">
        <v>101</v>
      </c>
      <c r="B16" s="58"/>
      <c r="C16" s="58"/>
      <c r="D16" s="58"/>
      <c r="E16" s="57">
        <v>141</v>
      </c>
    </row>
    <row r="17" spans="1:5" ht="30" customHeight="1" x14ac:dyDescent="0.25">
      <c r="A17" s="58" t="s">
        <v>102</v>
      </c>
      <c r="B17" s="58"/>
      <c r="C17" s="58"/>
      <c r="D17" s="58"/>
      <c r="E17" s="57">
        <v>28529.8</v>
      </c>
    </row>
    <row r="18" spans="1:5" ht="33" customHeight="1" x14ac:dyDescent="0.25">
      <c r="A18" s="58" t="s">
        <v>103</v>
      </c>
      <c r="B18" s="58"/>
      <c r="C18" s="58"/>
      <c r="D18" s="58"/>
      <c r="E18" s="57">
        <v>1038.0999999999999</v>
      </c>
    </row>
    <row r="19" spans="1:5" ht="25.5" customHeight="1" x14ac:dyDescent="0.25">
      <c r="A19" s="58" t="s">
        <v>104</v>
      </c>
      <c r="B19" s="58"/>
      <c r="C19" s="58"/>
      <c r="D19" s="58"/>
      <c r="E19" s="57">
        <v>14519.9</v>
      </c>
    </row>
    <row r="20" spans="1:5" x14ac:dyDescent="0.25">
      <c r="A20" s="58" t="s">
        <v>105</v>
      </c>
      <c r="B20" s="58"/>
      <c r="C20" s="58"/>
      <c r="D20" s="58"/>
      <c r="E20" s="57">
        <v>4499.7</v>
      </c>
    </row>
    <row r="21" spans="1:5" ht="32.25" customHeight="1" x14ac:dyDescent="0.25">
      <c r="A21" s="58" t="s">
        <v>106</v>
      </c>
      <c r="B21" s="58"/>
      <c r="C21" s="58"/>
      <c r="D21" s="58"/>
      <c r="E21" s="57">
        <v>4019.2</v>
      </c>
    </row>
    <row r="22" spans="1:5" x14ac:dyDescent="0.25">
      <c r="A22" s="58" t="s">
        <v>107</v>
      </c>
      <c r="B22" s="58"/>
      <c r="C22" s="58"/>
      <c r="D22" s="58"/>
      <c r="E22" s="57">
        <v>4131.1000000000004</v>
      </c>
    </row>
    <row r="23" spans="1:5" ht="44.25" customHeight="1" x14ac:dyDescent="0.25">
      <c r="A23" s="58" t="s">
        <v>108</v>
      </c>
      <c r="B23" s="58"/>
      <c r="C23" s="58"/>
      <c r="D23" s="58"/>
      <c r="E23" s="57">
        <v>3473.3</v>
      </c>
    </row>
    <row r="24" spans="1:5" ht="36" customHeight="1" x14ac:dyDescent="0.25">
      <c r="A24" s="58" t="s">
        <v>109</v>
      </c>
      <c r="B24" s="58"/>
      <c r="C24" s="58"/>
      <c r="D24" s="58"/>
      <c r="E24" s="57">
        <v>19608.5</v>
      </c>
    </row>
    <row r="25" spans="1:5" x14ac:dyDescent="0.25">
      <c r="A25" s="58" t="s">
        <v>110</v>
      </c>
      <c r="B25" s="58"/>
      <c r="C25" s="58"/>
      <c r="D25" s="58"/>
      <c r="E25" s="57">
        <v>3183.3</v>
      </c>
    </row>
    <row r="26" spans="1:5" ht="27.75" customHeight="1" x14ac:dyDescent="0.25">
      <c r="A26" s="58" t="s">
        <v>111</v>
      </c>
      <c r="B26" s="58"/>
      <c r="C26" s="58"/>
      <c r="D26" s="58"/>
      <c r="E26" s="57">
        <v>562.9</v>
      </c>
    </row>
    <row r="27" spans="1:5" ht="31.5" customHeight="1" x14ac:dyDescent="0.25">
      <c r="A27" s="58" t="s">
        <v>112</v>
      </c>
      <c r="B27" s="58"/>
      <c r="C27" s="58"/>
      <c r="D27" s="58"/>
      <c r="E27" s="57">
        <v>250</v>
      </c>
    </row>
    <row r="28" spans="1:5" ht="33" customHeight="1" x14ac:dyDescent="0.25">
      <c r="A28" s="58" t="s">
        <v>113</v>
      </c>
      <c r="B28" s="58"/>
      <c r="C28" s="58"/>
      <c r="D28" s="58"/>
      <c r="E28" s="57">
        <v>19028.400000000001</v>
      </c>
    </row>
    <row r="29" spans="1:5" ht="51" customHeight="1" x14ac:dyDescent="0.25">
      <c r="A29" s="58" t="s">
        <v>114</v>
      </c>
      <c r="B29" s="58"/>
      <c r="C29" s="58"/>
      <c r="D29" s="58"/>
      <c r="E29" s="57">
        <v>3742.1</v>
      </c>
    </row>
    <row r="30" spans="1:5" ht="40.5" customHeight="1" x14ac:dyDescent="0.25">
      <c r="A30" s="58" t="s">
        <v>115</v>
      </c>
      <c r="B30" s="58"/>
      <c r="C30" s="58"/>
      <c r="D30" s="58"/>
      <c r="E30" s="57">
        <v>-85.7</v>
      </c>
    </row>
    <row r="31" spans="1:5" x14ac:dyDescent="0.25">
      <c r="A31" s="60" t="s">
        <v>117</v>
      </c>
      <c r="B31" s="64"/>
      <c r="C31" s="64"/>
      <c r="D31" s="63"/>
      <c r="E31" s="67">
        <f>'Муниципальные районы'!B33-Учреждения!E5+'Муниципальные районы'!B32</f>
        <v>1338409.7196</v>
      </c>
    </row>
    <row r="32" spans="1:5" x14ac:dyDescent="0.25">
      <c r="A32" s="61" t="s">
        <v>118</v>
      </c>
      <c r="B32" s="59"/>
      <c r="C32" s="59"/>
      <c r="D32" s="68"/>
      <c r="E32" s="67"/>
    </row>
    <row r="33" spans="1:6" ht="91.5" customHeight="1" x14ac:dyDescent="0.25">
      <c r="A33" s="65" t="s">
        <v>119</v>
      </c>
      <c r="B33" s="62"/>
      <c r="C33" s="62"/>
      <c r="D33" s="62"/>
      <c r="E33" s="66">
        <v>10800401.1</v>
      </c>
    </row>
    <row r="34" spans="1:6" x14ac:dyDescent="0.25">
      <c r="A34" s="48" t="s">
        <v>4</v>
      </c>
      <c r="B34" s="49"/>
      <c r="C34" s="49"/>
      <c r="D34" s="49"/>
      <c r="E34" s="11"/>
    </row>
    <row r="35" spans="1:6" x14ac:dyDescent="0.25">
      <c r="A35" s="13"/>
      <c r="B35" s="14"/>
      <c r="C35" s="14"/>
      <c r="D35" s="6"/>
      <c r="E35" s="15"/>
    </row>
    <row r="36" spans="1:6" x14ac:dyDescent="0.25">
      <c r="A36" s="50" t="s">
        <v>13</v>
      </c>
      <c r="B36" s="52" t="s">
        <v>5</v>
      </c>
      <c r="C36" s="53" t="s">
        <v>6</v>
      </c>
      <c r="D36" s="53"/>
      <c r="E36" s="53"/>
    </row>
    <row r="37" spans="1:6" ht="90" x14ac:dyDescent="0.25">
      <c r="A37" s="51"/>
      <c r="B37" s="52"/>
      <c r="C37" s="16" t="s">
        <v>7</v>
      </c>
      <c r="D37" s="16" t="s">
        <v>8</v>
      </c>
      <c r="E37" s="16" t="s">
        <v>9</v>
      </c>
    </row>
    <row r="38" spans="1:6" x14ac:dyDescent="0.25">
      <c r="A38" s="17" t="s">
        <v>58</v>
      </c>
      <c r="B38" s="40">
        <v>16612.6096</v>
      </c>
      <c r="C38" s="40">
        <v>9627.0284300000003</v>
      </c>
      <c r="D38" s="40">
        <v>4766.7163</v>
      </c>
      <c r="E38" s="40"/>
      <c r="F38" s="39"/>
    </row>
    <row r="39" spans="1:6" x14ac:dyDescent="0.25">
      <c r="A39" s="17" t="s">
        <v>59</v>
      </c>
      <c r="B39" s="40">
        <v>4550</v>
      </c>
      <c r="C39" s="40">
        <v>4400</v>
      </c>
      <c r="D39" s="40"/>
      <c r="E39" s="40"/>
      <c r="F39" s="39"/>
    </row>
    <row r="40" spans="1:6" x14ac:dyDescent="0.25">
      <c r="A40" s="17" t="s">
        <v>60</v>
      </c>
      <c r="B40" s="40">
        <v>3889.1740500000001</v>
      </c>
      <c r="C40" s="40"/>
      <c r="D40" s="40">
        <v>3889.1740500000001</v>
      </c>
      <c r="E40" s="40"/>
      <c r="F40" s="39"/>
    </row>
    <row r="41" spans="1:6" x14ac:dyDescent="0.25">
      <c r="A41" s="17" t="s">
        <v>61</v>
      </c>
      <c r="B41" s="40">
        <v>30811.19544</v>
      </c>
      <c r="C41" s="40">
        <v>22310</v>
      </c>
      <c r="D41" s="40">
        <v>8491.1954399999995</v>
      </c>
      <c r="E41" s="40"/>
      <c r="F41" s="39"/>
    </row>
    <row r="42" spans="1:6" ht="30" x14ac:dyDescent="0.25">
      <c r="A42" s="17" t="s">
        <v>62</v>
      </c>
      <c r="B42" s="40">
        <v>55259.89905</v>
      </c>
      <c r="C42" s="40">
        <v>2628.0418100000002</v>
      </c>
      <c r="D42" s="40">
        <v>3.6220400000000001</v>
      </c>
      <c r="E42" s="40"/>
      <c r="F42" s="39"/>
    </row>
    <row r="43" spans="1:6" x14ac:dyDescent="0.25">
      <c r="A43" s="17" t="s">
        <v>63</v>
      </c>
      <c r="B43" s="40">
        <v>130.84242</v>
      </c>
      <c r="C43" s="40"/>
      <c r="D43" s="40"/>
      <c r="E43" s="40"/>
      <c r="F43" s="39"/>
    </row>
    <row r="44" spans="1:6" x14ac:dyDescent="0.25">
      <c r="A44" s="17" t="s">
        <v>64</v>
      </c>
      <c r="B44" s="40">
        <v>276.94799999999998</v>
      </c>
      <c r="C44" s="40"/>
      <c r="D44" s="40"/>
      <c r="E44" s="40"/>
      <c r="F44" s="39"/>
    </row>
    <row r="45" spans="1:6" ht="30" x14ac:dyDescent="0.25">
      <c r="A45" s="17" t="s">
        <v>65</v>
      </c>
      <c r="B45" s="40">
        <v>429085.10146999999</v>
      </c>
      <c r="C45" s="40">
        <v>300</v>
      </c>
      <c r="D45" s="40"/>
      <c r="E45" s="40"/>
      <c r="F45" s="39"/>
    </row>
    <row r="46" spans="1:6" x14ac:dyDescent="0.25">
      <c r="A46" s="17" t="s">
        <v>66</v>
      </c>
      <c r="B46" s="40">
        <v>31952.27781</v>
      </c>
      <c r="C46" s="40"/>
      <c r="D46" s="40"/>
      <c r="E46" s="40"/>
      <c r="F46" s="39"/>
    </row>
    <row r="47" spans="1:6" x14ac:dyDescent="0.25">
      <c r="A47" s="17" t="s">
        <v>67</v>
      </c>
      <c r="B47" s="40">
        <v>358.70276000000001</v>
      </c>
      <c r="C47" s="40">
        <v>4800</v>
      </c>
      <c r="D47" s="40">
        <v>760</v>
      </c>
      <c r="E47" s="40">
        <v>1877.7744</v>
      </c>
      <c r="F47" s="39"/>
    </row>
    <row r="48" spans="1:6" x14ac:dyDescent="0.25">
      <c r="A48" s="17" t="s">
        <v>68</v>
      </c>
      <c r="B48" s="40">
        <v>4831.1782700000003</v>
      </c>
      <c r="C48" s="40"/>
      <c r="D48" s="40"/>
      <c r="E48" s="40">
        <v>236.84055000000001</v>
      </c>
      <c r="F48" s="39"/>
    </row>
    <row r="49" spans="1:6" x14ac:dyDescent="0.25">
      <c r="A49" s="17" t="s">
        <v>69</v>
      </c>
      <c r="B49" s="40">
        <v>320825.30615000002</v>
      </c>
      <c r="C49" s="40">
        <v>1000</v>
      </c>
      <c r="D49" s="40">
        <v>369.83285000000001</v>
      </c>
      <c r="E49" s="40">
        <v>207016.98947999999</v>
      </c>
      <c r="F49" s="39"/>
    </row>
    <row r="50" spans="1:6" ht="30" x14ac:dyDescent="0.25">
      <c r="A50" s="17" t="s">
        <v>70</v>
      </c>
      <c r="B50" s="40">
        <v>129370.1306</v>
      </c>
      <c r="C50" s="40">
        <v>2716.2847099999999</v>
      </c>
      <c r="D50" s="40">
        <v>-202.92086</v>
      </c>
      <c r="E50" s="40">
        <v>103586.96498</v>
      </c>
      <c r="F50" s="39"/>
    </row>
    <row r="51" spans="1:6" x14ac:dyDescent="0.25">
      <c r="A51" s="17" t="s">
        <v>71</v>
      </c>
      <c r="B51" s="40">
        <v>226.35900000000001</v>
      </c>
      <c r="C51" s="40"/>
      <c r="D51" s="40"/>
      <c r="E51" s="40"/>
      <c r="F51" s="39"/>
    </row>
    <row r="52" spans="1:6" x14ac:dyDescent="0.25">
      <c r="A52" s="17" t="s">
        <v>72</v>
      </c>
      <c r="B52" s="40">
        <v>58778.601289999999</v>
      </c>
      <c r="C52" s="40">
        <v>28000</v>
      </c>
      <c r="D52" s="40"/>
      <c r="E52" s="40">
        <v>385.40791000000002</v>
      </c>
      <c r="F52" s="39"/>
    </row>
    <row r="53" spans="1:6" x14ac:dyDescent="0.25">
      <c r="A53" s="17" t="s">
        <v>73</v>
      </c>
      <c r="B53" s="40">
        <v>23987.79304</v>
      </c>
      <c r="C53" s="40">
        <v>6545.7130500000003</v>
      </c>
      <c r="D53" s="40">
        <v>4700</v>
      </c>
      <c r="E53" s="40"/>
      <c r="F53" s="39"/>
    </row>
    <row r="54" spans="1:6" ht="30" x14ac:dyDescent="0.25">
      <c r="A54" s="17" t="s">
        <v>74</v>
      </c>
      <c r="B54" s="40">
        <v>160.548</v>
      </c>
      <c r="C54" s="40"/>
      <c r="D54" s="40"/>
      <c r="E54" s="40"/>
      <c r="F54" s="39"/>
    </row>
    <row r="55" spans="1:6" x14ac:dyDescent="0.25">
      <c r="A55" s="17" t="s">
        <v>75</v>
      </c>
      <c r="B55" s="40">
        <v>4933.9394199999997</v>
      </c>
      <c r="C55" s="40"/>
      <c r="D55" s="40"/>
      <c r="E55" s="40">
        <v>3976.4</v>
      </c>
      <c r="F55" s="39"/>
    </row>
    <row r="56" spans="1:6" x14ac:dyDescent="0.25">
      <c r="A56" s="17" t="s">
        <v>76</v>
      </c>
      <c r="B56" s="40">
        <v>70826.586880000003</v>
      </c>
      <c r="C56" s="40">
        <v>2700</v>
      </c>
      <c r="D56" s="40"/>
      <c r="E56" s="40"/>
      <c r="F56" s="39"/>
    </row>
    <row r="57" spans="1:6" ht="30" x14ac:dyDescent="0.25">
      <c r="A57" s="17" t="s">
        <v>77</v>
      </c>
      <c r="B57" s="40">
        <v>7698.7060000000001</v>
      </c>
      <c r="C57" s="40">
        <v>6000</v>
      </c>
      <c r="D57" s="40"/>
      <c r="E57" s="40"/>
      <c r="F57" s="39"/>
    </row>
    <row r="58" spans="1:6" x14ac:dyDescent="0.25">
      <c r="A58" s="17" t="s">
        <v>78</v>
      </c>
      <c r="B58" s="40">
        <v>4.5</v>
      </c>
      <c r="C58" s="40"/>
      <c r="D58" s="40"/>
      <c r="E58" s="40"/>
      <c r="F58" s="39"/>
    </row>
    <row r="59" spans="1:6" x14ac:dyDescent="0.25">
      <c r="A59" s="17" t="s">
        <v>79</v>
      </c>
      <c r="B59" s="40">
        <v>1825.4328</v>
      </c>
      <c r="C59" s="40">
        <v>1091.57881</v>
      </c>
      <c r="D59" s="40">
        <v>698.81309999999996</v>
      </c>
      <c r="E59" s="40"/>
      <c r="F59" s="39"/>
    </row>
    <row r="60" spans="1:6" x14ac:dyDescent="0.25">
      <c r="A60" s="17" t="s">
        <v>80</v>
      </c>
      <c r="B60" s="40">
        <v>1723.5548200000001</v>
      </c>
      <c r="C60" s="40">
        <v>1720</v>
      </c>
      <c r="D60" s="40"/>
      <c r="E60" s="40"/>
      <c r="F60" s="39"/>
    </row>
    <row r="61" spans="1:6" x14ac:dyDescent="0.25">
      <c r="A61" s="17" t="s">
        <v>81</v>
      </c>
      <c r="B61" s="40">
        <v>723.62139999999999</v>
      </c>
      <c r="C61" s="40">
        <v>680.11400000000003</v>
      </c>
      <c r="D61" s="40"/>
      <c r="E61" s="40"/>
      <c r="F61" s="39"/>
    </row>
    <row r="62" spans="1:6" x14ac:dyDescent="0.25">
      <c r="A62" s="17" t="s">
        <v>82</v>
      </c>
      <c r="B62" s="40">
        <v>40089.785380000001</v>
      </c>
      <c r="C62" s="40"/>
      <c r="D62" s="40"/>
      <c r="E62" s="40"/>
      <c r="F62" s="39"/>
    </row>
    <row r="63" spans="1:6" ht="30" x14ac:dyDescent="0.25">
      <c r="A63" s="17" t="s">
        <v>83</v>
      </c>
      <c r="B63" s="40">
        <v>171.16649000000001</v>
      </c>
      <c r="C63" s="40">
        <v>171.16649000000001</v>
      </c>
      <c r="D63" s="40"/>
      <c r="E63" s="40"/>
      <c r="F63" s="39"/>
    </row>
    <row r="64" spans="1:6" x14ac:dyDescent="0.25">
      <c r="A64" s="17" t="s">
        <v>84</v>
      </c>
      <c r="B64" s="40">
        <v>25623.974999999999</v>
      </c>
      <c r="C64" s="40">
        <v>1500</v>
      </c>
      <c r="D64" s="40"/>
      <c r="E64" s="40"/>
      <c r="F64" s="39"/>
    </row>
    <row r="65" spans="1:6" x14ac:dyDescent="0.25">
      <c r="A65" s="17" t="s">
        <v>85</v>
      </c>
      <c r="B65" s="40">
        <v>2618.4094500000001</v>
      </c>
      <c r="C65" s="40">
        <v>2500</v>
      </c>
      <c r="D65" s="40"/>
      <c r="E65" s="40"/>
      <c r="F65" s="39"/>
    </row>
    <row r="66" spans="1:6" x14ac:dyDescent="0.25">
      <c r="A66" s="17" t="s">
        <v>86</v>
      </c>
      <c r="B66" s="40">
        <v>728.70699999999999</v>
      </c>
      <c r="C66" s="40">
        <v>688.70699999999999</v>
      </c>
      <c r="D66" s="40">
        <v>40</v>
      </c>
      <c r="E66" s="40"/>
      <c r="F66" s="39"/>
    </row>
    <row r="67" spans="1:6" x14ac:dyDescent="0.25">
      <c r="A67" s="17" t="s">
        <v>87</v>
      </c>
      <c r="B67" s="40">
        <v>543.98582999999996</v>
      </c>
      <c r="C67" s="40">
        <v>289.16199</v>
      </c>
      <c r="D67" s="40">
        <v>254.82383999999999</v>
      </c>
      <c r="E67" s="40"/>
      <c r="F67" s="39"/>
    </row>
    <row r="68" spans="1:6" ht="30" x14ac:dyDescent="0.25">
      <c r="A68" s="17" t="s">
        <v>88</v>
      </c>
      <c r="B68" s="40">
        <v>4777</v>
      </c>
      <c r="C68" s="40">
        <v>4200</v>
      </c>
      <c r="D68" s="40"/>
      <c r="E68" s="40"/>
      <c r="F68" s="39"/>
    </row>
    <row r="69" spans="1:6" ht="30" x14ac:dyDescent="0.25">
      <c r="A69" s="17" t="s">
        <v>89</v>
      </c>
      <c r="B69" s="40">
        <v>124.96979</v>
      </c>
      <c r="C69" s="40"/>
      <c r="D69" s="40"/>
      <c r="E69" s="40"/>
      <c r="F69" s="39"/>
    </row>
    <row r="70" spans="1:6" ht="30" x14ac:dyDescent="0.25">
      <c r="A70" s="17" t="s">
        <v>90</v>
      </c>
      <c r="B70" s="40">
        <v>1178.0309500000001</v>
      </c>
      <c r="C70" s="40">
        <v>588.85</v>
      </c>
      <c r="D70" s="40"/>
      <c r="E70" s="40"/>
      <c r="F70" s="39"/>
    </row>
    <row r="71" spans="1:6" x14ac:dyDescent="0.25">
      <c r="A71" s="17" t="s">
        <v>91</v>
      </c>
      <c r="B71" s="40">
        <v>97.073999999999998</v>
      </c>
      <c r="C71" s="40">
        <v>97.073999999999998</v>
      </c>
      <c r="D71" s="40"/>
      <c r="E71" s="40"/>
      <c r="F71" s="39"/>
    </row>
    <row r="72" spans="1:6" x14ac:dyDescent="0.25">
      <c r="A72" s="17" t="s">
        <v>92</v>
      </c>
      <c r="B72" s="40">
        <v>147.01599999999999</v>
      </c>
      <c r="C72" s="40">
        <v>147.01599999999999</v>
      </c>
      <c r="D72" s="40"/>
      <c r="E72" s="40"/>
      <c r="F72" s="39"/>
    </row>
    <row r="73" spans="1:6" x14ac:dyDescent="0.25">
      <c r="A73" s="18" t="s">
        <v>93</v>
      </c>
      <c r="B73" s="41">
        <v>1274943.1281600001</v>
      </c>
      <c r="C73" s="41">
        <v>104700.73629</v>
      </c>
      <c r="D73" s="41">
        <v>23771.25676</v>
      </c>
      <c r="E73" s="41">
        <v>317080.37732000003</v>
      </c>
      <c r="F73" s="39"/>
    </row>
    <row r="74" spans="1:6" x14ac:dyDescent="0.25">
      <c r="B74" s="39"/>
      <c r="C74" s="39"/>
      <c r="D74" s="39"/>
      <c r="E74" s="39"/>
    </row>
  </sheetData>
  <mergeCells count="34">
    <mergeCell ref="A10:D10"/>
    <mergeCell ref="A8:D8"/>
    <mergeCell ref="A33:D33"/>
    <mergeCell ref="A31:D31"/>
    <mergeCell ref="A32:D32"/>
    <mergeCell ref="A11:D11"/>
    <mergeCell ref="A12:D12"/>
    <mergeCell ref="A13:D13"/>
    <mergeCell ref="A14:D14"/>
    <mergeCell ref="A15:D15"/>
    <mergeCell ref="A30:D30"/>
    <mergeCell ref="A25:D25"/>
    <mergeCell ref="A26:D26"/>
    <mergeCell ref="A27:D27"/>
    <mergeCell ref="A28:D28"/>
    <mergeCell ref="A29:D29"/>
    <mergeCell ref="A21:D21"/>
    <mergeCell ref="A22:D22"/>
    <mergeCell ref="A23:D23"/>
    <mergeCell ref="A24:D24"/>
    <mergeCell ref="A20:D20"/>
    <mergeCell ref="A17:D17"/>
    <mergeCell ref="A18:D18"/>
    <mergeCell ref="A19:D19"/>
    <mergeCell ref="A16:D16"/>
    <mergeCell ref="A1:E1"/>
    <mergeCell ref="A2:E2"/>
    <mergeCell ref="A5:D5"/>
    <mergeCell ref="A34:D34"/>
    <mergeCell ref="A36:A37"/>
    <mergeCell ref="B36:B37"/>
    <mergeCell ref="C36:E36"/>
    <mergeCell ref="A7:D7"/>
    <mergeCell ref="A9:D9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topLeftCell="A25" zoomScaleNormal="100" zoomScaleSheetLayoutView="100" workbookViewId="0">
      <selection activeCell="B33" sqref="B33"/>
    </sheetView>
  </sheetViews>
  <sheetFormatPr defaultColWidth="8.7109375" defaultRowHeight="15" x14ac:dyDescent="0.25"/>
  <cols>
    <col min="1" max="1" width="38.28515625" style="29" customWidth="1"/>
    <col min="2" max="2" width="13.140625" style="29" customWidth="1"/>
    <col min="3" max="3" width="10.5703125" style="29" customWidth="1"/>
    <col min="4" max="4" width="11.42578125" style="29" customWidth="1"/>
    <col min="5" max="5" width="13.140625" style="29" customWidth="1"/>
    <col min="6" max="6" width="12.140625" style="29" customWidth="1"/>
    <col min="7" max="7" width="12.5703125" style="29" customWidth="1"/>
    <col min="8" max="8" width="12.7109375" style="29" customWidth="1"/>
    <col min="9" max="9" width="10.85546875" style="29" customWidth="1"/>
    <col min="10" max="10" width="12.7109375" style="29" customWidth="1"/>
    <col min="11" max="11" width="11" style="29" customWidth="1"/>
    <col min="12" max="13" width="11.85546875" style="29" customWidth="1"/>
    <col min="14" max="14" width="11.140625" style="29" customWidth="1"/>
    <col min="15" max="15" width="11.5703125" style="29" customWidth="1"/>
    <col min="16" max="16384" width="8.7109375" style="29"/>
  </cols>
  <sheetData>
    <row r="1" spans="1:20" s="26" customFormat="1" ht="15.75" x14ac:dyDescent="0.25">
      <c r="A1" s="25" t="s">
        <v>57</v>
      </c>
      <c r="C1" s="27" t="s">
        <v>12</v>
      </c>
    </row>
    <row r="2" spans="1:20" x14ac:dyDescent="0.25">
      <c r="A2" s="28" t="str">
        <f>TEXT(EndData2,"[$-FC19]ДД.ММ.ГГГ")</f>
        <v>18.02.2024</v>
      </c>
      <c r="B2" s="28">
        <f>A2+1</f>
        <v>45341</v>
      </c>
      <c r="C2" s="24" t="str">
        <f>TEXT(B2,"[$-FC19]ДД.ММ.ГГГ")</f>
        <v>19.02.2024</v>
      </c>
      <c r="P2" s="30" t="s">
        <v>11</v>
      </c>
    </row>
    <row r="3" spans="1:20" ht="51.75" customHeight="1" x14ac:dyDescent="0.25">
      <c r="A3" s="21" t="s">
        <v>14</v>
      </c>
      <c r="B3" s="31" t="s">
        <v>15</v>
      </c>
      <c r="C3" s="32" t="s">
        <v>16</v>
      </c>
      <c r="D3" s="32" t="s">
        <v>17</v>
      </c>
      <c r="E3" s="32" t="s">
        <v>18</v>
      </c>
      <c r="F3" s="32" t="s">
        <v>19</v>
      </c>
      <c r="G3" s="32" t="s">
        <v>20</v>
      </c>
      <c r="H3" s="32" t="s">
        <v>21</v>
      </c>
      <c r="I3" s="32" t="s">
        <v>22</v>
      </c>
      <c r="J3" s="32" t="s">
        <v>23</v>
      </c>
      <c r="K3" s="32" t="s">
        <v>24</v>
      </c>
      <c r="L3" s="32" t="s">
        <v>25</v>
      </c>
      <c r="M3" s="32" t="s">
        <v>26</v>
      </c>
      <c r="N3" s="32" t="s">
        <v>27</v>
      </c>
      <c r="O3" s="32" t="s">
        <v>28</v>
      </c>
      <c r="P3" s="33" t="s">
        <v>10</v>
      </c>
    </row>
    <row r="4" spans="1:20" ht="26.25" x14ac:dyDescent="0.25">
      <c r="A4" s="19" t="s">
        <v>30</v>
      </c>
      <c r="B4" s="22"/>
      <c r="C4" s="22"/>
      <c r="D4" s="22">
        <v>747.29200000000003</v>
      </c>
      <c r="E4" s="22">
        <v>239.69399999999999</v>
      </c>
      <c r="F4" s="22"/>
      <c r="G4" s="22"/>
      <c r="H4" s="22"/>
      <c r="I4" s="22"/>
      <c r="J4" s="22"/>
      <c r="K4" s="22"/>
      <c r="L4" s="22"/>
      <c r="M4" s="22">
        <v>295.56799999999998</v>
      </c>
      <c r="N4" s="22"/>
      <c r="O4" s="22"/>
      <c r="P4" s="42">
        <v>1282.5540000000001</v>
      </c>
      <c r="Q4" s="30"/>
      <c r="R4" s="30"/>
      <c r="S4" s="30"/>
      <c r="T4" s="30"/>
    </row>
    <row r="5" spans="1:20" ht="39" x14ac:dyDescent="0.25">
      <c r="A5" s="19" t="s">
        <v>31</v>
      </c>
      <c r="B5" s="22"/>
      <c r="C5" s="22"/>
      <c r="D5" s="22"/>
      <c r="E5" s="22">
        <v>38000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42">
        <v>38000</v>
      </c>
      <c r="Q5" s="30"/>
      <c r="R5" s="30"/>
      <c r="S5" s="30"/>
      <c r="T5" s="30"/>
    </row>
    <row r="6" spans="1:20" ht="74.25" customHeight="1" x14ac:dyDescent="0.25">
      <c r="A6" s="19" t="s">
        <v>32</v>
      </c>
      <c r="B6" s="22">
        <v>486.28800000000001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42">
        <v>486.28800000000001</v>
      </c>
      <c r="Q6" s="30"/>
      <c r="R6" s="30"/>
      <c r="S6" s="30"/>
      <c r="T6" s="30"/>
    </row>
    <row r="7" spans="1:20" ht="77.25" x14ac:dyDescent="0.25">
      <c r="A7" s="19" t="s">
        <v>33</v>
      </c>
      <c r="B7" s="22"/>
      <c r="C7" s="22">
        <v>9775</v>
      </c>
      <c r="D7" s="22">
        <v>1460</v>
      </c>
      <c r="E7" s="22">
        <v>1192</v>
      </c>
      <c r="F7" s="22">
        <v>405</v>
      </c>
      <c r="G7" s="22"/>
      <c r="H7" s="22">
        <v>474.2</v>
      </c>
      <c r="I7" s="22"/>
      <c r="J7" s="22"/>
      <c r="K7" s="22"/>
      <c r="L7" s="22">
        <v>631.66665999999998</v>
      </c>
      <c r="M7" s="22">
        <v>563</v>
      </c>
      <c r="N7" s="22"/>
      <c r="O7" s="22"/>
      <c r="P7" s="42">
        <v>14500.86666</v>
      </c>
      <c r="Q7" s="30"/>
      <c r="R7" s="30"/>
      <c r="S7" s="30"/>
      <c r="T7" s="30"/>
    </row>
    <row r="8" spans="1:20" ht="77.25" x14ac:dyDescent="0.25">
      <c r="A8" s="19" t="s">
        <v>34</v>
      </c>
      <c r="B8" s="22"/>
      <c r="C8" s="22"/>
      <c r="D8" s="22">
        <v>167.22484</v>
      </c>
      <c r="E8" s="22"/>
      <c r="F8" s="22"/>
      <c r="G8" s="22">
        <v>270</v>
      </c>
      <c r="H8" s="22"/>
      <c r="I8" s="22"/>
      <c r="J8" s="22">
        <v>609.88300000000004</v>
      </c>
      <c r="K8" s="22"/>
      <c r="L8" s="22">
        <v>250</v>
      </c>
      <c r="M8" s="22"/>
      <c r="N8" s="22"/>
      <c r="O8" s="22"/>
      <c r="P8" s="42">
        <v>1297.1078399999999</v>
      </c>
      <c r="Q8" s="30"/>
      <c r="R8" s="30"/>
      <c r="S8" s="30"/>
      <c r="T8" s="30"/>
    </row>
    <row r="9" spans="1:20" ht="83.25" customHeight="1" x14ac:dyDescent="0.25">
      <c r="A9" s="19" t="s">
        <v>35</v>
      </c>
      <c r="B9" s="22">
        <v>20207.115320000001</v>
      </c>
      <c r="C9" s="22"/>
      <c r="D9" s="22"/>
      <c r="E9" s="22"/>
      <c r="F9" s="22"/>
      <c r="G9" s="22"/>
      <c r="H9" s="22"/>
      <c r="I9" s="22"/>
      <c r="J9" s="22">
        <v>276.72399999999999</v>
      </c>
      <c r="K9" s="22"/>
      <c r="L9" s="22"/>
      <c r="M9" s="22"/>
      <c r="N9" s="22"/>
      <c r="O9" s="22"/>
      <c r="P9" s="42">
        <v>20483.839319999999</v>
      </c>
      <c r="Q9" s="30"/>
      <c r="R9" s="30"/>
      <c r="S9" s="30"/>
      <c r="T9" s="30"/>
    </row>
    <row r="10" spans="1:20" ht="73.5" customHeight="1" x14ac:dyDescent="0.25">
      <c r="A10" s="19" t="s">
        <v>36</v>
      </c>
      <c r="B10" s="22"/>
      <c r="C10" s="22"/>
      <c r="D10" s="22"/>
      <c r="E10" s="22"/>
      <c r="F10" s="22"/>
      <c r="G10" s="22">
        <v>40</v>
      </c>
      <c r="H10" s="22"/>
      <c r="I10" s="22"/>
      <c r="J10" s="22"/>
      <c r="K10" s="22"/>
      <c r="L10" s="22"/>
      <c r="M10" s="22"/>
      <c r="N10" s="22"/>
      <c r="O10" s="22"/>
      <c r="P10" s="42">
        <v>40</v>
      </c>
      <c r="Q10" s="30"/>
      <c r="R10" s="30"/>
      <c r="S10" s="30"/>
      <c r="T10" s="30"/>
    </row>
    <row r="11" spans="1:20" ht="319.5" x14ac:dyDescent="0.25">
      <c r="A11" s="19" t="s">
        <v>37</v>
      </c>
      <c r="B11" s="22"/>
      <c r="C11" s="22"/>
      <c r="D11" s="22">
        <v>3127.8420799999999</v>
      </c>
      <c r="E11" s="22"/>
      <c r="F11" s="22"/>
      <c r="G11" s="22">
        <v>4344.7</v>
      </c>
      <c r="H11" s="22">
        <v>17.649999999999999</v>
      </c>
      <c r="I11" s="22"/>
      <c r="J11" s="22">
        <v>4451</v>
      </c>
      <c r="K11" s="22"/>
      <c r="L11" s="22">
        <v>2313.25</v>
      </c>
      <c r="M11" s="22"/>
      <c r="N11" s="22"/>
      <c r="O11" s="22"/>
      <c r="P11" s="42">
        <v>14254.442080000001</v>
      </c>
      <c r="Q11" s="30"/>
      <c r="R11" s="30"/>
      <c r="S11" s="30"/>
      <c r="T11" s="30"/>
    </row>
    <row r="12" spans="1:20" ht="153.75" x14ac:dyDescent="0.25">
      <c r="A12" s="19" t="s">
        <v>38</v>
      </c>
      <c r="B12" s="22">
        <v>123667.01587</v>
      </c>
      <c r="C12" s="22">
        <v>83500</v>
      </c>
      <c r="D12" s="22"/>
      <c r="E12" s="22">
        <v>13815</v>
      </c>
      <c r="F12" s="22">
        <v>9975</v>
      </c>
      <c r="G12" s="22"/>
      <c r="H12" s="22">
        <v>5636.71</v>
      </c>
      <c r="I12" s="22"/>
      <c r="J12" s="22">
        <v>16088.75</v>
      </c>
      <c r="K12" s="22"/>
      <c r="L12" s="22">
        <v>16197.75</v>
      </c>
      <c r="M12" s="22">
        <v>23164.25</v>
      </c>
      <c r="N12" s="22">
        <v>10296</v>
      </c>
      <c r="O12" s="22">
        <v>4887.6023999999998</v>
      </c>
      <c r="P12" s="42">
        <v>307228.07827</v>
      </c>
      <c r="Q12" s="30"/>
      <c r="R12" s="30"/>
      <c r="S12" s="30"/>
      <c r="T12" s="30"/>
    </row>
    <row r="13" spans="1:20" ht="90" x14ac:dyDescent="0.25">
      <c r="A13" s="19" t="s">
        <v>39</v>
      </c>
      <c r="B13" s="22">
        <v>19257.313999999998</v>
      </c>
      <c r="C13" s="22">
        <v>13000</v>
      </c>
      <c r="D13" s="22"/>
      <c r="E13" s="22">
        <v>1400</v>
      </c>
      <c r="F13" s="22">
        <v>465</v>
      </c>
      <c r="G13" s="22"/>
      <c r="H13" s="22"/>
      <c r="I13" s="22"/>
      <c r="J13" s="22"/>
      <c r="K13" s="22"/>
      <c r="L13" s="22">
        <v>2500</v>
      </c>
      <c r="M13" s="22">
        <v>3000</v>
      </c>
      <c r="N13" s="22">
        <v>1922.5</v>
      </c>
      <c r="O13" s="22"/>
      <c r="P13" s="42">
        <v>41544.813999999998</v>
      </c>
      <c r="Q13" s="30"/>
      <c r="R13" s="30"/>
      <c r="S13" s="30"/>
      <c r="T13" s="30"/>
    </row>
    <row r="14" spans="1:20" ht="128.25" x14ac:dyDescent="0.25">
      <c r="A14" s="19" t="s">
        <v>40</v>
      </c>
      <c r="B14" s="22">
        <v>44.691000000000003</v>
      </c>
      <c r="C14" s="22">
        <v>3.7237200000000001</v>
      </c>
      <c r="D14" s="22"/>
      <c r="E14" s="22"/>
      <c r="F14" s="22"/>
      <c r="G14" s="22"/>
      <c r="H14" s="22"/>
      <c r="I14" s="22"/>
      <c r="J14" s="22">
        <v>7.45</v>
      </c>
      <c r="K14" s="22"/>
      <c r="L14" s="22"/>
      <c r="M14" s="22">
        <v>4.0999999999999996</v>
      </c>
      <c r="N14" s="22"/>
      <c r="O14" s="22"/>
      <c r="P14" s="42">
        <v>59.96472</v>
      </c>
      <c r="Q14" s="30"/>
      <c r="R14" s="30"/>
      <c r="S14" s="30"/>
      <c r="T14" s="30"/>
    </row>
    <row r="15" spans="1:20" ht="115.5" x14ac:dyDescent="0.25">
      <c r="A15" s="19" t="s">
        <v>41</v>
      </c>
      <c r="B15" s="22">
        <v>10000</v>
      </c>
      <c r="C15" s="22"/>
      <c r="D15" s="22"/>
      <c r="E15" s="22"/>
      <c r="F15" s="22">
        <v>110</v>
      </c>
      <c r="G15" s="22"/>
      <c r="H15" s="22"/>
      <c r="I15" s="22"/>
      <c r="J15" s="22"/>
      <c r="K15" s="22"/>
      <c r="L15" s="22">
        <v>464.5865</v>
      </c>
      <c r="M15" s="22">
        <v>204.5</v>
      </c>
      <c r="N15" s="22">
        <v>218</v>
      </c>
      <c r="O15" s="22"/>
      <c r="P15" s="42">
        <v>10997.086499999999</v>
      </c>
      <c r="Q15" s="30"/>
      <c r="R15" s="30"/>
      <c r="S15" s="30"/>
      <c r="T15" s="30"/>
    </row>
    <row r="16" spans="1:20" ht="115.5" x14ac:dyDescent="0.25">
      <c r="A16" s="19" t="s">
        <v>42</v>
      </c>
      <c r="B16" s="22">
        <v>102576.26373999999</v>
      </c>
      <c r="C16" s="22">
        <v>37500</v>
      </c>
      <c r="D16" s="22"/>
      <c r="E16" s="22">
        <v>8200</v>
      </c>
      <c r="F16" s="22">
        <v>2440</v>
      </c>
      <c r="G16" s="22"/>
      <c r="H16" s="22"/>
      <c r="I16" s="22">
        <v>900</v>
      </c>
      <c r="J16" s="22">
        <v>14345.975</v>
      </c>
      <c r="K16" s="22"/>
      <c r="L16" s="22">
        <v>2269.2150000000001</v>
      </c>
      <c r="M16" s="22">
        <v>5465</v>
      </c>
      <c r="N16" s="22">
        <v>4000</v>
      </c>
      <c r="O16" s="22">
        <v>1401.1579400000001</v>
      </c>
      <c r="P16" s="42">
        <v>179097.61168</v>
      </c>
      <c r="Q16" s="30"/>
      <c r="R16" s="30"/>
      <c r="S16" s="30"/>
      <c r="T16" s="30"/>
    </row>
    <row r="17" spans="1:20" ht="64.5" x14ac:dyDescent="0.25">
      <c r="A17" s="19" t="s">
        <v>43</v>
      </c>
      <c r="B17" s="22"/>
      <c r="C17" s="22"/>
      <c r="D17" s="22"/>
      <c r="E17" s="22"/>
      <c r="F17" s="22"/>
      <c r="G17" s="22"/>
      <c r="H17" s="22"/>
      <c r="I17" s="22"/>
      <c r="J17" s="22">
        <v>861.22299999999996</v>
      </c>
      <c r="K17" s="22"/>
      <c r="L17" s="22"/>
      <c r="M17" s="22"/>
      <c r="N17" s="22"/>
      <c r="O17" s="22"/>
      <c r="P17" s="42">
        <v>861.22299999999996</v>
      </c>
      <c r="Q17" s="30"/>
      <c r="R17" s="30"/>
      <c r="S17" s="30"/>
      <c r="T17" s="30"/>
    </row>
    <row r="18" spans="1:20" ht="90" x14ac:dyDescent="0.25">
      <c r="A18" s="19" t="s">
        <v>44</v>
      </c>
      <c r="B18" s="22"/>
      <c r="C18" s="22">
        <v>1340</v>
      </c>
      <c r="D18" s="22"/>
      <c r="E18" s="22"/>
      <c r="F18" s="22">
        <v>50</v>
      </c>
      <c r="G18" s="22"/>
      <c r="H18" s="22"/>
      <c r="I18" s="22"/>
      <c r="J18" s="22"/>
      <c r="K18" s="22"/>
      <c r="L18" s="22">
        <v>123.76900000000001</v>
      </c>
      <c r="M18" s="22">
        <v>224.5</v>
      </c>
      <c r="N18" s="22"/>
      <c r="O18" s="22"/>
      <c r="P18" s="42">
        <v>1738.269</v>
      </c>
      <c r="Q18" s="30"/>
      <c r="R18" s="30"/>
      <c r="S18" s="30"/>
      <c r="T18" s="30"/>
    </row>
    <row r="19" spans="1:20" ht="77.25" x14ac:dyDescent="0.25">
      <c r="A19" s="19" t="s">
        <v>45</v>
      </c>
      <c r="B19" s="22"/>
      <c r="C19" s="22"/>
      <c r="D19" s="22"/>
      <c r="E19" s="22"/>
      <c r="F19" s="22"/>
      <c r="G19" s="22"/>
      <c r="H19" s="22"/>
      <c r="I19" s="22"/>
      <c r="J19" s="22">
        <v>457.85579999999999</v>
      </c>
      <c r="K19" s="22"/>
      <c r="L19" s="22">
        <v>60</v>
      </c>
      <c r="M19" s="22"/>
      <c r="N19" s="22"/>
      <c r="O19" s="22"/>
      <c r="P19" s="42">
        <v>517.85580000000004</v>
      </c>
      <c r="Q19" s="30"/>
      <c r="R19" s="30"/>
      <c r="S19" s="30"/>
      <c r="T19" s="30"/>
    </row>
    <row r="20" spans="1:20" ht="51.75" x14ac:dyDescent="0.25">
      <c r="A20" s="19" t="s">
        <v>46</v>
      </c>
      <c r="B20" s="22">
        <v>281.51888000000002</v>
      </c>
      <c r="C20" s="22">
        <v>1309.6775</v>
      </c>
      <c r="D20" s="22">
        <v>66.277000000000001</v>
      </c>
      <c r="E20" s="22"/>
      <c r="F20" s="22">
        <v>157.35499999999999</v>
      </c>
      <c r="G20" s="22">
        <v>656.18033000000003</v>
      </c>
      <c r="H20" s="22"/>
      <c r="I20" s="22"/>
      <c r="J20" s="22"/>
      <c r="K20" s="22"/>
      <c r="L20" s="22">
        <v>340.67500000000001</v>
      </c>
      <c r="M20" s="22"/>
      <c r="N20" s="22">
        <v>195.80807999999999</v>
      </c>
      <c r="O20" s="22"/>
      <c r="P20" s="42">
        <v>3007.49179</v>
      </c>
      <c r="Q20" s="30"/>
      <c r="R20" s="30"/>
      <c r="S20" s="30"/>
      <c r="T20" s="30"/>
    </row>
    <row r="21" spans="1:20" ht="102.75" x14ac:dyDescent="0.25">
      <c r="A21" s="19" t="s">
        <v>47</v>
      </c>
      <c r="B21" s="22">
        <v>921.05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42">
        <v>921.05</v>
      </c>
      <c r="Q21" s="30"/>
      <c r="R21" s="30"/>
      <c r="S21" s="30"/>
      <c r="T21" s="30"/>
    </row>
    <row r="22" spans="1:20" ht="90" x14ac:dyDescent="0.25">
      <c r="A22" s="19" t="s">
        <v>48</v>
      </c>
      <c r="B22" s="22">
        <v>1000</v>
      </c>
      <c r="C22" s="22"/>
      <c r="D22" s="22"/>
      <c r="E22" s="22"/>
      <c r="F22" s="22"/>
      <c r="G22" s="22">
        <v>233.25</v>
      </c>
      <c r="H22" s="22"/>
      <c r="I22" s="22"/>
      <c r="J22" s="22"/>
      <c r="K22" s="22"/>
      <c r="L22" s="22"/>
      <c r="M22" s="22"/>
      <c r="N22" s="22"/>
      <c r="O22" s="22"/>
      <c r="P22" s="42">
        <v>1233.25</v>
      </c>
      <c r="Q22" s="30"/>
      <c r="R22" s="30"/>
      <c r="S22" s="30"/>
      <c r="T22" s="30"/>
    </row>
    <row r="23" spans="1:20" ht="51.75" x14ac:dyDescent="0.25">
      <c r="A23" s="19" t="s">
        <v>49</v>
      </c>
      <c r="B23" s="22"/>
      <c r="C23" s="22">
        <v>1529.8</v>
      </c>
      <c r="D23" s="22">
        <v>309.85000000000002</v>
      </c>
      <c r="E23" s="22">
        <v>496.47500000000002</v>
      </c>
      <c r="F23" s="22">
        <v>248.22499999999999</v>
      </c>
      <c r="G23" s="22">
        <v>82.75</v>
      </c>
      <c r="H23" s="22">
        <v>165.5</v>
      </c>
      <c r="I23" s="22">
        <v>91.1</v>
      </c>
      <c r="J23" s="22"/>
      <c r="K23" s="22">
        <v>243.3</v>
      </c>
      <c r="L23" s="22"/>
      <c r="M23" s="22">
        <v>591.85</v>
      </c>
      <c r="N23" s="22">
        <v>522.79999999999995</v>
      </c>
      <c r="O23" s="22">
        <v>522.79999999999995</v>
      </c>
      <c r="P23" s="42">
        <v>4804.45</v>
      </c>
      <c r="Q23" s="30"/>
      <c r="R23" s="30"/>
      <c r="S23" s="30"/>
      <c r="T23" s="30"/>
    </row>
    <row r="24" spans="1:20" ht="64.5" x14ac:dyDescent="0.25">
      <c r="A24" s="19" t="s">
        <v>50</v>
      </c>
      <c r="B24" s="22"/>
      <c r="C24" s="22">
        <v>105.39995999999999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42">
        <v>105.39995999999999</v>
      </c>
      <c r="Q24" s="30"/>
      <c r="R24" s="30"/>
      <c r="S24" s="30"/>
      <c r="T24" s="30"/>
    </row>
    <row r="25" spans="1:20" ht="113.25" customHeight="1" x14ac:dyDescent="0.25">
      <c r="A25" s="19" t="s">
        <v>51</v>
      </c>
      <c r="B25" s="22"/>
      <c r="C25" s="22"/>
      <c r="D25" s="22"/>
      <c r="E25" s="22"/>
      <c r="F25" s="22"/>
      <c r="G25" s="22">
        <v>1382.36</v>
      </c>
      <c r="H25" s="22"/>
      <c r="I25" s="22"/>
      <c r="J25" s="22"/>
      <c r="K25" s="22"/>
      <c r="L25" s="22"/>
      <c r="M25" s="22"/>
      <c r="N25" s="22"/>
      <c r="O25" s="22"/>
      <c r="P25" s="42">
        <v>1382.36</v>
      </c>
      <c r="Q25" s="30"/>
      <c r="R25" s="30"/>
      <c r="S25" s="30"/>
      <c r="T25" s="30"/>
    </row>
    <row r="26" spans="1:20" ht="39" x14ac:dyDescent="0.25">
      <c r="A26" s="19" t="s">
        <v>52</v>
      </c>
      <c r="B26" s="22"/>
      <c r="C26" s="22"/>
      <c r="D26" s="22"/>
      <c r="E26" s="22">
        <v>100</v>
      </c>
      <c r="F26" s="22"/>
      <c r="G26" s="22"/>
      <c r="H26" s="22"/>
      <c r="I26" s="22">
        <v>10</v>
      </c>
      <c r="J26" s="22"/>
      <c r="K26" s="22"/>
      <c r="L26" s="22"/>
      <c r="M26" s="22"/>
      <c r="N26" s="22"/>
      <c r="O26" s="22"/>
      <c r="P26" s="42">
        <v>110</v>
      </c>
      <c r="Q26" s="30"/>
      <c r="R26" s="30"/>
      <c r="S26" s="30"/>
      <c r="T26" s="30"/>
    </row>
    <row r="27" spans="1:20" ht="39" x14ac:dyDescent="0.25">
      <c r="A27" s="19" t="s">
        <v>53</v>
      </c>
      <c r="B27" s="22">
        <v>25278.3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42">
        <v>25278.3</v>
      </c>
      <c r="Q27" s="30"/>
      <c r="R27" s="30"/>
      <c r="S27" s="30"/>
      <c r="T27" s="30"/>
    </row>
    <row r="28" spans="1:20" ht="64.5" x14ac:dyDescent="0.25">
      <c r="A28" s="19" t="s">
        <v>54</v>
      </c>
      <c r="B28" s="22">
        <v>29182</v>
      </c>
      <c r="C28" s="22"/>
      <c r="D28" s="22"/>
      <c r="E28" s="22"/>
      <c r="F28" s="22"/>
      <c r="G28" s="22">
        <v>103.318</v>
      </c>
      <c r="H28" s="22"/>
      <c r="I28" s="22">
        <v>526.31600000000003</v>
      </c>
      <c r="J28" s="22">
        <v>5301</v>
      </c>
      <c r="K28" s="22"/>
      <c r="L28" s="22">
        <v>476.315</v>
      </c>
      <c r="M28" s="22"/>
      <c r="N28" s="22">
        <v>520.00013999999999</v>
      </c>
      <c r="O28" s="22">
        <v>483.68</v>
      </c>
      <c r="P28" s="42">
        <v>36592.629139999997</v>
      </c>
      <c r="Q28" s="30"/>
      <c r="R28" s="30"/>
      <c r="S28" s="30"/>
      <c r="T28" s="30"/>
    </row>
    <row r="29" spans="1:20" ht="39" x14ac:dyDescent="0.25">
      <c r="A29" s="19" t="s">
        <v>55</v>
      </c>
      <c r="B29" s="22"/>
      <c r="C29" s="22">
        <v>2737.8734300000001</v>
      </c>
      <c r="D29" s="22">
        <v>1000</v>
      </c>
      <c r="E29" s="22">
        <v>240.68799999999999</v>
      </c>
      <c r="F29" s="22"/>
      <c r="G29" s="22">
        <v>526</v>
      </c>
      <c r="H29" s="22">
        <v>240.68799999999999</v>
      </c>
      <c r="I29" s="22"/>
      <c r="J29" s="22">
        <v>330.94600000000003</v>
      </c>
      <c r="K29" s="22">
        <v>117.69799999999999</v>
      </c>
      <c r="L29" s="22"/>
      <c r="M29" s="22">
        <v>567.45624999999995</v>
      </c>
      <c r="N29" s="22">
        <v>30.085999999999999</v>
      </c>
      <c r="O29" s="22">
        <v>240.22399999999999</v>
      </c>
      <c r="P29" s="42">
        <v>6031.6596799999998</v>
      </c>
      <c r="Q29" s="30"/>
      <c r="R29" s="30"/>
      <c r="S29" s="30"/>
      <c r="T29" s="30"/>
    </row>
    <row r="30" spans="1:20" x14ac:dyDescent="0.25">
      <c r="A30" s="20" t="s">
        <v>56</v>
      </c>
      <c r="B30" s="23">
        <v>332901.55680999998</v>
      </c>
      <c r="C30" s="23">
        <v>150801.47461</v>
      </c>
      <c r="D30" s="23">
        <v>6878.4859200000001</v>
      </c>
      <c r="E30" s="23">
        <v>63683.857000000004</v>
      </c>
      <c r="F30" s="23">
        <v>13850.58</v>
      </c>
      <c r="G30" s="23">
        <v>7638.5583299999998</v>
      </c>
      <c r="H30" s="23">
        <v>6534.7479999999996</v>
      </c>
      <c r="I30" s="23">
        <v>1527.4159999999999</v>
      </c>
      <c r="J30" s="23">
        <v>42730.806799999998</v>
      </c>
      <c r="K30" s="23">
        <v>360.99799999999999</v>
      </c>
      <c r="L30" s="23">
        <v>25627.227159999999</v>
      </c>
      <c r="M30" s="23">
        <v>34080.224249999999</v>
      </c>
      <c r="N30" s="23">
        <v>17705.194220000001</v>
      </c>
      <c r="O30" s="23">
        <v>7535.4643400000004</v>
      </c>
      <c r="P30" s="42">
        <v>711856.59143999999</v>
      </c>
      <c r="Q30" s="38"/>
      <c r="R30" s="38"/>
      <c r="S30" s="38"/>
      <c r="T30" s="38"/>
    </row>
    <row r="31" spans="1:20" x14ac:dyDescent="0.2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20" x14ac:dyDescent="0.25">
      <c r="A32" s="34" t="s">
        <v>29</v>
      </c>
      <c r="B32" s="43">
        <f>P30+Учреждения!B73</f>
        <v>1986799.7196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6" ht="32.25" customHeight="1" x14ac:dyDescent="0.25">
      <c r="A33" s="34" t="str">
        <f>CONCATENATE("Остатки бюджетных средств на ",C2,"г.")</f>
        <v>Остатки бюджетных средств на 19.02.2024г.</v>
      </c>
      <c r="B33" s="43">
        <v>3173669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2024-02-21T04:30:34Z</dcterms:modified>
</cp:coreProperties>
</file>