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Бюджетополучатели!$F$9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Бюджетополучатели!$F$28</definedName>
    <definedName name="period">Бюджетополучатели!$F$7</definedName>
    <definedName name="StartData">Бюджетополучатели!$F$4</definedName>
    <definedName name="StartData1">Бюджетополучатели!$F$1</definedName>
    <definedName name="Year">Бюджетополучатели!$F$8</definedName>
    <definedName name="_xlnm.Print_Titles" localSheetId="0">Бюджетополучатели!$37:$38</definedName>
    <definedName name="_xlnm.Print_Titles" localSheetId="1">'Муниципальные районы'!$1:$3</definedName>
    <definedName name="_xlnm.Print_Area" localSheetId="0">Бюджетополучатели!$A$1:$E$76</definedName>
    <definedName name="_xlnm.Print_Area" localSheetId="1">'Муниципальные районы'!$A$1:$P$32</definedName>
  </definedNames>
  <calcPr calcId="162913" refMode="R1C1"/>
</workbook>
</file>

<file path=xl/calcChain.xml><?xml version="1.0" encoding="utf-8"?>
<calcChain xmlns="http://schemas.openxmlformats.org/spreadsheetml/2006/main">
  <c r="D30" i="1" l="1"/>
  <c r="D7" i="1"/>
  <c r="D9" i="1" l="1"/>
  <c r="D29" i="1" l="1"/>
  <c r="F3" i="1" l="1"/>
  <c r="I1" i="1" l="1"/>
  <c r="G1" i="1" l="1"/>
  <c r="F7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<sst xmlns="http://schemas.openxmlformats.org/spreadsheetml/2006/main" count="122" uniqueCount="120">
  <si>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</si>
  <si>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</si>
  <si>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</si>
  <si>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</si>
  <si>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</si>
  <si>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</si>
  <si>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</si>
  <si>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</si>
  <si>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</si>
  <si>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</si>
  <si>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</si>
  <si>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</si>
  <si>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</si>
  <si>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</si>
  <si>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</si>
  <si>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</si>
  <si>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</si>
  <si>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</si>
  <si>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</si>
  <si>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</si>
  <si>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</si>
  <si>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</si>
  <si>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</si>
  <si>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</si>
  <si>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</si>
  <si>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</si>
  <si>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</si>
  <si>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</si>
  <si>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</si>
  <si>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</si>
  <si>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</si>
  <si>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</si>
  <si>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</si>
  <si>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</si>
  <si>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01.01.2024</t>
  </si>
  <si>
    <t>01.02.2024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</si>
  <si>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</si>
  <si>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</si>
  <si>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</si>
  <si>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</si>
  <si>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</si>
  <si>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</si>
  <si>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</si>
  <si>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</si>
  <si>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</si>
  <si>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</si>
  <si>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</si>
  <si>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</si>
  <si>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</si>
  <si>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</si>
  <si>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</si>
  <si>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</si>
  <si>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</si>
  <si>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</si>
  <si>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</si>
  <si>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</si>
  <si>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</si>
  <si>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</si>
  <si>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</si>
  <si>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</si>
  <si>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</si>
  <si>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</si>
  <si>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</si>
  <si>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</si>
  <si>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</si>
  <si>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</si>
  <si>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</si>
  <si>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</si>
  <si>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</si>
  <si>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</si>
  <si>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</si>
  <si>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</si>
  <si>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</si>
  <si>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</si>
  <si>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</si>
  <si>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</si>
  <si>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</si>
  <si>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</si>
  <si>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</si>
  <si>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</si>
  <si>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</si>
  <si>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</si>
  <si>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</si>
  <si>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</si>
  <si>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</si>
  <si>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</si>
  <si>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</si>
  <si>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</si>
  <si>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</si>
  <si>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</si>
  <si>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</si>
  <si>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</si>
  <si>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</si>
  <si>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</si>
  <si>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</si>
  <si>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</si>
  <si>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Усть-Камчатская территориальная избирательная комиссия</t>
  </si>
  <si>
    <t>31.01.2024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</si>
  <si>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</si>
  <si>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</si>
  <si>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</si>
  <si>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</si>
  <si>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</si>
  <si>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</si>
  <si>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</si>
  <si>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</si>
  <si>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</si>
  <si>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</si>
  <si>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</si>
  <si>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</si>
  <si>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</si>
  <si>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</si>
  <si>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</si>
  <si>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</si>
  <si>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</si>
  <si>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Ввозврат остатков субсидий, субвенций и иных межбюджетных трансфертов, имеющих целевое назначение, прошлых лет</t>
  </si>
  <si>
    <t>Остатки средств на 01.02.2024 года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</si>
  <si>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</t>
  </si>
  <si>
    <t>Остаток средств на 01.02.2024 года с учетом привлеченных средств</t>
  </si>
  <si>
    <t>Предоставление бюджетных кредитов юридическим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</si>
</sst>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wrapText="1"/>
    </xf>
    <xf numFmtId="0" fontId="0" fillId="0" borderId="7" xfId="0" applyBorder="1" applyAlignment="1"/>
    <xf numFmtId="0" fontId="0" fillId="0" borderId="8" xfId="0" applyBorder="1" applyAlignment="1"/>
    <xf numFmtId="164" fontId="3" fillId="0" borderId="3" xfId="0" applyNumberFormat="1" applyFont="1" applyBorder="1" applyAlignment="1">
      <alignment horizontal="right"/>
    </xf>
    <xf numFmtId="164" fontId="23" fillId="0" borderId="3" xfId="0" applyNumberFormat="1" applyFont="1" applyFill="1" applyBorder="1" applyAlignment="1">
      <alignment horizontal="right" vertical="center" wrapText="1"/>
    </xf>
    <xf numFmtId="164" fontId="23" fillId="0" borderId="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zoomScaleNormal="100" zoomScaleSheetLayoutView="100" workbookViewId="0">
      <selection activeCell="D30" sqref="D30"/>
    </sheetView>
  </sheetViews>
  <sheetFormatPr defaultRowHeight="14.4" x14ac:dyDescent="0.3"/>
  <cols>
    <col min="1" max="1" width="69.33203125" customWidth="1"/>
    <col min="2" max="2" width="18.109375" customWidth="1"/>
    <col min="3" max="3" width="21.5546875" customWidth="1"/>
    <col min="4" max="4" width="16.5546875" customWidth="1"/>
    <col min="5" max="5" width="18.8867187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7" t="s">
        <v>9</v>
      </c>
      <c r="B1" s="47"/>
      <c r="C1" s="47"/>
      <c r="D1" s="47"/>
      <c r="E1" s="42"/>
      <c r="F1" s="29" t="s">
        <v>34</v>
      </c>
      <c r="G1" s="30" t="str">
        <f>TEXT(F1,"[$-FC19]ММ")</f>
        <v>01</v>
      </c>
      <c r="H1" s="30" t="str">
        <f>TEXT(F1,"[$-FC19]ДД.ММ.ГГГ \г")</f>
        <v>01.01.2024 г</v>
      </c>
      <c r="I1" s="30" t="str">
        <f>TEXT(F1,"[$-FC19]ГГГГ")</f>
        <v>2024</v>
      </c>
    </row>
    <row r="2" spans="1:9" ht="15.6" x14ac:dyDescent="0.3">
      <c r="A2" s="47" t="str">
        <f>CONCATENATE("доходов и расходов краевого бюджета за ",period," ",I1," года")</f>
        <v>доходов и расходов краевого бюджета за январь 2024 года</v>
      </c>
      <c r="B2" s="47"/>
      <c r="C2" s="47"/>
      <c r="D2" s="47"/>
      <c r="E2" s="42"/>
      <c r="F2" s="29" t="s">
        <v>97</v>
      </c>
      <c r="G2" s="30" t="str">
        <f>TEXT(F2,"[$-FC19]ДД ММММ ГГГ \г")</f>
        <v>31 января 2024 г</v>
      </c>
      <c r="H2" s="30" t="str">
        <f>TEXT(F2,"[$-FC19]ДД.ММ.ГГГ \г")</f>
        <v>31.01.2024 г</v>
      </c>
      <c r="I2" s="31"/>
    </row>
    <row r="3" spans="1:9" x14ac:dyDescent="0.3">
      <c r="A3" s="1"/>
      <c r="B3" s="2"/>
      <c r="C3" s="2"/>
      <c r="D3" s="3"/>
      <c r="E3" s="3"/>
      <c r="F3" s="30">
        <f>EndDate+1</f>
        <v>45324</v>
      </c>
      <c r="G3" s="30" t="str">
        <f>TEXT(F3,"[$-FC19]ДД ММММ ГГГ \г")</f>
        <v>02 февраля 2024 г</v>
      </c>
      <c r="H3" s="30" t="str">
        <f>TEXT(F3,"[$-FC19]ДД.ММ.ГГГ \г")</f>
        <v>02.02.2024 г</v>
      </c>
      <c r="I3" s="30"/>
    </row>
    <row r="4" spans="1:9" x14ac:dyDescent="0.3">
      <c r="A4" s="4"/>
      <c r="B4" s="5"/>
      <c r="C4" s="5"/>
      <c r="D4" s="6" t="s">
        <v>0</v>
      </c>
      <c r="E4" s="6"/>
      <c r="F4" s="30"/>
      <c r="G4" s="30"/>
      <c r="H4" s="30"/>
      <c r="I4" s="30"/>
    </row>
    <row r="5" spans="1:9" x14ac:dyDescent="0.3">
      <c r="A5" s="48" t="str">
        <f>CONCATENATE("Остаток средств на ",H1,"ода")</f>
        <v>Остаток средств на 01.01.2024 года</v>
      </c>
      <c r="B5" s="49"/>
      <c r="C5" s="49"/>
      <c r="D5" s="7">
        <v>4834568.3</v>
      </c>
      <c r="E5" s="43"/>
      <c r="F5" s="31"/>
      <c r="G5" s="30"/>
      <c r="H5" s="30"/>
      <c r="I5" s="30"/>
    </row>
    <row r="6" spans="1:9" x14ac:dyDescent="0.3">
      <c r="A6" s="51" t="s">
        <v>119</v>
      </c>
      <c r="B6" s="55"/>
      <c r="C6" s="55"/>
      <c r="D6" s="8">
        <v>1000000</v>
      </c>
      <c r="E6" s="44"/>
      <c r="F6" s="30"/>
      <c r="G6" s="30"/>
      <c r="H6" s="30"/>
      <c r="I6" s="30"/>
    </row>
    <row r="7" spans="1:9" x14ac:dyDescent="0.3">
      <c r="A7" s="51" t="s">
        <v>1</v>
      </c>
      <c r="B7" s="55"/>
      <c r="C7" s="55"/>
      <c r="D7" s="8">
        <f>D28-D8</f>
        <v>1405596.9000000004</v>
      </c>
      <c r="E7" s="44"/>
      <c r="F7" s="30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январь</v>
      </c>
      <c r="G7" s="30"/>
      <c r="H7" s="30"/>
      <c r="I7" s="30"/>
    </row>
    <row r="8" spans="1:9" x14ac:dyDescent="0.3">
      <c r="A8" s="56" t="s">
        <v>10</v>
      </c>
      <c r="B8" s="55"/>
      <c r="C8" s="55"/>
      <c r="D8" s="10">
        <v>4412572.0999999996</v>
      </c>
      <c r="E8" s="45"/>
      <c r="F8" s="30"/>
      <c r="G8" s="30"/>
      <c r="H8" s="30"/>
      <c r="I8" s="30"/>
    </row>
    <row r="9" spans="1:9" x14ac:dyDescent="0.3">
      <c r="A9" s="56" t="s">
        <v>11</v>
      </c>
      <c r="B9" s="55"/>
      <c r="C9" s="55"/>
      <c r="D9" s="10">
        <f>SUM(D10:D27)</f>
        <v>289278.5</v>
      </c>
      <c r="E9" s="45"/>
      <c r="F9" s="30" t="s">
        <v>34</v>
      </c>
    </row>
    <row r="10" spans="1:9" ht="26.4" customHeight="1" x14ac:dyDescent="0.3">
      <c r="A10" s="63" t="s">
        <v>98</v>
      </c>
      <c r="B10" s="64"/>
      <c r="C10" s="65"/>
      <c r="D10" s="66">
        <v>64302.8</v>
      </c>
      <c r="E10" s="45"/>
      <c r="F10" s="30"/>
    </row>
    <row r="11" spans="1:9" ht="26.4" customHeight="1" x14ac:dyDescent="0.3">
      <c r="A11" s="63" t="s">
        <v>99</v>
      </c>
      <c r="B11" s="64"/>
      <c r="C11" s="65"/>
      <c r="D11" s="66">
        <v>44497</v>
      </c>
      <c r="E11" s="45"/>
      <c r="F11" s="30"/>
    </row>
    <row r="12" spans="1:9" ht="21.6" customHeight="1" x14ac:dyDescent="0.3">
      <c r="A12" s="63" t="s">
        <v>100</v>
      </c>
      <c r="B12" s="64"/>
      <c r="C12" s="65"/>
      <c r="D12" s="66">
        <v>51904.9</v>
      </c>
      <c r="E12" s="45"/>
      <c r="F12" s="30"/>
    </row>
    <row r="13" spans="1:9" ht="43.8" customHeight="1" x14ac:dyDescent="0.3">
      <c r="A13" s="63" t="s">
        <v>101</v>
      </c>
      <c r="B13" s="64"/>
      <c r="C13" s="65"/>
      <c r="D13" s="66">
        <v>7081</v>
      </c>
      <c r="E13" s="45"/>
      <c r="F13" s="30"/>
    </row>
    <row r="14" spans="1:9" ht="33" customHeight="1" x14ac:dyDescent="0.3">
      <c r="A14" s="63" t="s">
        <v>102</v>
      </c>
      <c r="B14" s="64"/>
      <c r="C14" s="65"/>
      <c r="D14" s="66">
        <v>27773.3</v>
      </c>
      <c r="E14" s="45"/>
      <c r="F14" s="30"/>
    </row>
    <row r="15" spans="1:9" ht="43.8" customHeight="1" x14ac:dyDescent="0.3">
      <c r="A15" s="63" t="s">
        <v>103</v>
      </c>
      <c r="B15" s="64"/>
      <c r="C15" s="65"/>
      <c r="D15" s="66">
        <v>301.89999999999998</v>
      </c>
      <c r="E15" s="45"/>
      <c r="F15" s="30"/>
    </row>
    <row r="16" spans="1:9" ht="30.6" customHeight="1" x14ac:dyDescent="0.3">
      <c r="A16" s="63" t="s">
        <v>104</v>
      </c>
      <c r="B16" s="64"/>
      <c r="C16" s="65"/>
      <c r="D16" s="66">
        <v>293.89999999999998</v>
      </c>
      <c r="E16" s="45"/>
      <c r="F16" s="30"/>
    </row>
    <row r="17" spans="1:6" ht="26.4" customHeight="1" x14ac:dyDescent="0.3">
      <c r="A17" s="63" t="s">
        <v>105</v>
      </c>
      <c r="B17" s="64"/>
      <c r="C17" s="65"/>
      <c r="D17" s="66">
        <v>2892.6</v>
      </c>
      <c r="E17" s="45"/>
      <c r="F17" s="30"/>
    </row>
    <row r="18" spans="1:6" ht="26.4" customHeight="1" x14ac:dyDescent="0.3">
      <c r="A18" s="63" t="s">
        <v>106</v>
      </c>
      <c r="B18" s="64"/>
      <c r="C18" s="65"/>
      <c r="D18" s="66">
        <v>7407.1</v>
      </c>
      <c r="E18" s="45"/>
      <c r="F18" s="30"/>
    </row>
    <row r="19" spans="1:6" ht="18.600000000000001" customHeight="1" x14ac:dyDescent="0.3">
      <c r="A19" s="63" t="s">
        <v>107</v>
      </c>
      <c r="B19" s="64"/>
      <c r="C19" s="65"/>
      <c r="D19" s="66">
        <v>14513</v>
      </c>
      <c r="E19" s="45"/>
      <c r="F19" s="30"/>
    </row>
    <row r="20" spans="1:6" ht="26.4" customHeight="1" x14ac:dyDescent="0.3">
      <c r="A20" s="63" t="s">
        <v>108</v>
      </c>
      <c r="B20" s="64"/>
      <c r="C20" s="65"/>
      <c r="D20" s="66">
        <v>15001.5</v>
      </c>
      <c r="E20" s="45"/>
      <c r="F20" s="30"/>
    </row>
    <row r="21" spans="1:6" ht="19.2" customHeight="1" x14ac:dyDescent="0.3">
      <c r="A21" s="63" t="s">
        <v>109</v>
      </c>
      <c r="B21" s="64"/>
      <c r="C21" s="65"/>
      <c r="D21" s="66">
        <v>9000</v>
      </c>
      <c r="E21" s="45"/>
      <c r="F21" s="30"/>
    </row>
    <row r="22" spans="1:6" ht="15" customHeight="1" x14ac:dyDescent="0.3">
      <c r="A22" s="63" t="s">
        <v>110</v>
      </c>
      <c r="B22" s="64"/>
      <c r="C22" s="65"/>
      <c r="D22" s="66">
        <v>2562.4</v>
      </c>
      <c r="E22" s="45"/>
      <c r="F22" s="30"/>
    </row>
    <row r="23" spans="1:6" ht="26.4" customHeight="1" x14ac:dyDescent="0.3">
      <c r="A23" s="63" t="s">
        <v>111</v>
      </c>
      <c r="B23" s="64"/>
      <c r="C23" s="65"/>
      <c r="D23" s="66">
        <v>3863.4</v>
      </c>
      <c r="E23" s="45"/>
      <c r="F23" s="30"/>
    </row>
    <row r="24" spans="1:6" ht="26.4" customHeight="1" x14ac:dyDescent="0.3">
      <c r="A24" s="63" t="s">
        <v>112</v>
      </c>
      <c r="B24" s="64"/>
      <c r="C24" s="65"/>
      <c r="D24" s="66">
        <v>218.7</v>
      </c>
      <c r="E24" s="45"/>
      <c r="F24" s="30"/>
    </row>
    <row r="25" spans="1:6" ht="26.4" customHeight="1" x14ac:dyDescent="0.3">
      <c r="A25" s="63" t="s">
        <v>113</v>
      </c>
      <c r="B25" s="64"/>
      <c r="C25" s="65"/>
      <c r="D25" s="66">
        <v>1101.2</v>
      </c>
      <c r="E25" s="45"/>
      <c r="F25" s="30"/>
    </row>
    <row r="26" spans="1:6" ht="26.4" customHeight="1" x14ac:dyDescent="0.3">
      <c r="A26" s="63" t="s">
        <v>114</v>
      </c>
      <c r="B26" s="64"/>
      <c r="C26" s="65"/>
      <c r="D26" s="66">
        <v>45588.1</v>
      </c>
      <c r="E26" s="45"/>
      <c r="F26" s="30"/>
    </row>
    <row r="27" spans="1:6" ht="26.4" customHeight="1" x14ac:dyDescent="0.3">
      <c r="A27" s="63" t="s">
        <v>115</v>
      </c>
      <c r="B27" s="64"/>
      <c r="C27" s="65"/>
      <c r="D27" s="66">
        <v>-9024.2999999999993</v>
      </c>
      <c r="E27" s="45"/>
      <c r="F27" s="30"/>
    </row>
    <row r="28" spans="1:6" x14ac:dyDescent="0.3">
      <c r="A28" s="57" t="s">
        <v>12</v>
      </c>
      <c r="B28" s="58"/>
      <c r="C28" s="58"/>
      <c r="D28" s="62">
        <v>5818169</v>
      </c>
      <c r="E28" s="45"/>
      <c r="F28" s="30" t="s">
        <v>35</v>
      </c>
    </row>
    <row r="29" spans="1:6" x14ac:dyDescent="0.3">
      <c r="A29" s="57" t="s">
        <v>13</v>
      </c>
      <c r="B29" s="58"/>
      <c r="C29" s="58"/>
      <c r="D29" s="62">
        <f>B74+'Муниципальные районы'!P29</f>
        <v>6068913.7518600002</v>
      </c>
      <c r="E29" s="45"/>
    </row>
    <row r="30" spans="1:6" x14ac:dyDescent="0.3">
      <c r="A30" s="50" t="s">
        <v>116</v>
      </c>
      <c r="B30" s="51"/>
      <c r="C30" s="51"/>
      <c r="D30" s="9">
        <f>D34-D33</f>
        <v>3583823.5000000005</v>
      </c>
      <c r="E30" s="23"/>
    </row>
    <row r="31" spans="1:6" x14ac:dyDescent="0.3">
      <c r="A31" s="59" t="s">
        <v>14</v>
      </c>
      <c r="B31" s="60"/>
      <c r="C31" s="60"/>
      <c r="D31" s="9"/>
      <c r="E31" s="23"/>
    </row>
    <row r="32" spans="1:6" x14ac:dyDescent="0.3">
      <c r="A32" s="59" t="s">
        <v>15</v>
      </c>
      <c r="B32" s="60"/>
      <c r="C32" s="60"/>
      <c r="D32" s="68">
        <v>781.7</v>
      </c>
      <c r="E32" s="23"/>
    </row>
    <row r="33" spans="1:5" ht="88.8" customHeight="1" x14ac:dyDescent="0.3">
      <c r="A33" s="59" t="s">
        <v>117</v>
      </c>
      <c r="B33" s="60"/>
      <c r="C33" s="60"/>
      <c r="D33" s="67">
        <v>853482.4</v>
      </c>
      <c r="E33" s="23"/>
    </row>
    <row r="34" spans="1:5" x14ac:dyDescent="0.3">
      <c r="A34" s="50" t="s">
        <v>118</v>
      </c>
      <c r="B34" s="51"/>
      <c r="C34" s="51"/>
      <c r="D34" s="9">
        <v>4437305.9000000004</v>
      </c>
      <c r="E34" s="23"/>
    </row>
    <row r="35" spans="1:5" x14ac:dyDescent="0.3">
      <c r="A35" s="24"/>
      <c r="B35" s="25"/>
      <c r="C35" s="25"/>
      <c r="D35" s="23"/>
      <c r="E35" s="23"/>
    </row>
    <row r="36" spans="1:5" x14ac:dyDescent="0.3">
      <c r="A36" s="26" t="s">
        <v>16</v>
      </c>
      <c r="B36" s="11"/>
      <c r="C36" s="11"/>
      <c r="D36" s="12"/>
      <c r="E36" s="12"/>
    </row>
    <row r="37" spans="1:5" x14ac:dyDescent="0.3">
      <c r="A37" s="52" t="s">
        <v>17</v>
      </c>
      <c r="B37" s="54" t="s">
        <v>2</v>
      </c>
      <c r="C37" s="61" t="s">
        <v>3</v>
      </c>
      <c r="D37" s="61"/>
      <c r="E37" s="61"/>
    </row>
    <row r="38" spans="1:5" ht="90" customHeight="1" x14ac:dyDescent="0.3">
      <c r="A38" s="53"/>
      <c r="B38" s="54"/>
      <c r="C38" s="46" t="s">
        <v>4</v>
      </c>
      <c r="D38" s="46" t="s">
        <v>5</v>
      </c>
      <c r="E38" s="27" t="s">
        <v>33</v>
      </c>
    </row>
    <row r="39" spans="1:5" x14ac:dyDescent="0.3">
      <c r="A39" s="13" t="s">
        <v>62</v>
      </c>
      <c r="B39" s="38">
        <v>8028.6092699999999</v>
      </c>
      <c r="C39" s="38">
        <v>6480.6544899999999</v>
      </c>
      <c r="D39" s="38"/>
      <c r="E39" s="38"/>
    </row>
    <row r="40" spans="1:5" x14ac:dyDescent="0.3">
      <c r="A40" s="13" t="s">
        <v>63</v>
      </c>
      <c r="B40" s="38">
        <v>9992.3413099999998</v>
      </c>
      <c r="C40" s="38">
        <v>7362.7040999999999</v>
      </c>
      <c r="D40" s="38">
        <v>2175.0545900000002</v>
      </c>
      <c r="E40" s="38"/>
    </row>
    <row r="41" spans="1:5" x14ac:dyDescent="0.3">
      <c r="A41" s="13" t="s">
        <v>64</v>
      </c>
      <c r="B41" s="38">
        <v>7766.5182100000002</v>
      </c>
      <c r="C41" s="38">
        <v>4458.9122100000004</v>
      </c>
      <c r="D41" s="38"/>
      <c r="E41" s="38"/>
    </row>
    <row r="42" spans="1:5" x14ac:dyDescent="0.3">
      <c r="A42" s="13" t="s">
        <v>65</v>
      </c>
      <c r="B42" s="38">
        <v>131226.39116999999</v>
      </c>
      <c r="C42" s="38">
        <v>16179.312110000001</v>
      </c>
      <c r="D42" s="38">
        <v>37.015689999999999</v>
      </c>
      <c r="E42" s="38"/>
    </row>
    <row r="43" spans="1:5" ht="27.6" x14ac:dyDescent="0.3">
      <c r="A43" s="13" t="s">
        <v>66</v>
      </c>
      <c r="B43" s="38">
        <v>19486.036349999998</v>
      </c>
      <c r="C43" s="38">
        <v>2445.9905100000001</v>
      </c>
      <c r="D43" s="38"/>
      <c r="E43" s="38">
        <v>1287.1318100000001</v>
      </c>
    </row>
    <row r="44" spans="1:5" x14ac:dyDescent="0.3">
      <c r="A44" s="13" t="s">
        <v>67</v>
      </c>
      <c r="B44" s="38">
        <v>17606.587960000001</v>
      </c>
      <c r="C44" s="38">
        <v>6318.9734900000003</v>
      </c>
      <c r="D44" s="38"/>
      <c r="E44" s="38"/>
    </row>
    <row r="45" spans="1:5" x14ac:dyDescent="0.3">
      <c r="A45" s="13" t="s">
        <v>68</v>
      </c>
      <c r="B45" s="38">
        <v>2334.4274300000002</v>
      </c>
      <c r="C45" s="38">
        <v>2185.7680500000001</v>
      </c>
      <c r="D45" s="38"/>
      <c r="E45" s="38"/>
    </row>
    <row r="46" spans="1:5" ht="27.6" x14ac:dyDescent="0.3">
      <c r="A46" s="13" t="s">
        <v>69</v>
      </c>
      <c r="B46" s="38">
        <v>1670172.3740300001</v>
      </c>
      <c r="C46" s="38">
        <v>6127.4372499999999</v>
      </c>
      <c r="D46" s="38">
        <v>39.630800000000001</v>
      </c>
      <c r="E46" s="38"/>
    </row>
    <row r="47" spans="1:5" x14ac:dyDescent="0.3">
      <c r="A47" s="13" t="s">
        <v>70</v>
      </c>
      <c r="B47" s="38">
        <v>26499.456320000001</v>
      </c>
      <c r="C47" s="38">
        <v>11181.519969999999</v>
      </c>
      <c r="D47" s="38"/>
      <c r="E47" s="38"/>
    </row>
    <row r="48" spans="1:5" x14ac:dyDescent="0.3">
      <c r="A48" s="13" t="s">
        <v>71</v>
      </c>
      <c r="B48" s="38">
        <v>25986.40611</v>
      </c>
      <c r="C48" s="38">
        <v>13912.318789999999</v>
      </c>
      <c r="D48" s="38">
        <v>2799.9992699999998</v>
      </c>
      <c r="E48" s="38"/>
    </row>
    <row r="49" spans="1:5" x14ac:dyDescent="0.3">
      <c r="A49" s="13" t="s">
        <v>72</v>
      </c>
      <c r="B49" s="38">
        <v>439436.91275999998</v>
      </c>
      <c r="C49" s="38">
        <v>8231.9800300000006</v>
      </c>
      <c r="D49" s="38"/>
      <c r="E49" s="38">
        <v>100</v>
      </c>
    </row>
    <row r="50" spans="1:5" x14ac:dyDescent="0.3">
      <c r="A50" s="13" t="s">
        <v>73</v>
      </c>
      <c r="B50" s="38">
        <v>585494.12318999995</v>
      </c>
      <c r="C50" s="38">
        <v>6668.6527699999997</v>
      </c>
      <c r="D50" s="38">
        <v>494.00776000000002</v>
      </c>
      <c r="E50" s="38">
        <v>291570.93818</v>
      </c>
    </row>
    <row r="51" spans="1:5" ht="27.6" x14ac:dyDescent="0.3">
      <c r="A51" s="13" t="s">
        <v>74</v>
      </c>
      <c r="B51" s="38">
        <v>579953.00141999999</v>
      </c>
      <c r="C51" s="38">
        <v>10996.72408</v>
      </c>
      <c r="D51" s="38">
        <v>5719.7656800000004</v>
      </c>
      <c r="E51" s="38">
        <v>347901.59894</v>
      </c>
    </row>
    <row r="52" spans="1:5" x14ac:dyDescent="0.3">
      <c r="A52" s="13" t="s">
        <v>75</v>
      </c>
      <c r="B52" s="38">
        <v>85834.911529999998</v>
      </c>
      <c r="C52" s="38">
        <v>1281.2630899999999</v>
      </c>
      <c r="D52" s="38"/>
      <c r="E52" s="38"/>
    </row>
    <row r="53" spans="1:5" x14ac:dyDescent="0.3">
      <c r="A53" s="13" t="s">
        <v>76</v>
      </c>
      <c r="B53" s="38">
        <v>163811.47162</v>
      </c>
      <c r="C53" s="38">
        <v>83232.093479999996</v>
      </c>
      <c r="D53" s="38"/>
      <c r="E53" s="38">
        <v>831.76287000000002</v>
      </c>
    </row>
    <row r="54" spans="1:5" x14ac:dyDescent="0.3">
      <c r="A54" s="13" t="s">
        <v>77</v>
      </c>
      <c r="B54" s="38">
        <v>41828.135950000004</v>
      </c>
      <c r="C54" s="38">
        <v>7042.7698700000001</v>
      </c>
      <c r="D54" s="38"/>
      <c r="E54" s="38"/>
    </row>
    <row r="55" spans="1:5" x14ac:dyDescent="0.3">
      <c r="A55" s="13" t="s">
        <v>78</v>
      </c>
      <c r="B55" s="38">
        <v>13815.404350000001</v>
      </c>
      <c r="C55" s="38">
        <v>5161.55872</v>
      </c>
      <c r="D55" s="38">
        <v>1551.2407700000001</v>
      </c>
      <c r="E55" s="38"/>
    </row>
    <row r="56" spans="1:5" x14ac:dyDescent="0.3">
      <c r="A56" s="13" t="s">
        <v>79</v>
      </c>
      <c r="B56" s="38">
        <v>40541.740709999998</v>
      </c>
      <c r="C56" s="38">
        <v>19492.835889999998</v>
      </c>
      <c r="D56" s="38">
        <v>1562</v>
      </c>
      <c r="E56" s="38">
        <v>17850.424930000001</v>
      </c>
    </row>
    <row r="57" spans="1:5" x14ac:dyDescent="0.3">
      <c r="A57" s="13" t="s">
        <v>80</v>
      </c>
      <c r="B57" s="38">
        <v>188088.74265</v>
      </c>
      <c r="C57" s="38">
        <v>4191.4871000000003</v>
      </c>
      <c r="D57" s="38"/>
      <c r="E57" s="38"/>
    </row>
    <row r="58" spans="1:5" x14ac:dyDescent="0.3">
      <c r="A58" s="13" t="s">
        <v>81</v>
      </c>
      <c r="B58" s="38">
        <v>12089.63293</v>
      </c>
      <c r="C58" s="38">
        <v>4645.6259200000004</v>
      </c>
      <c r="D58" s="38">
        <v>1.55863</v>
      </c>
      <c r="E58" s="38"/>
    </row>
    <row r="59" spans="1:5" x14ac:dyDescent="0.3">
      <c r="A59" s="13" t="s">
        <v>82</v>
      </c>
      <c r="B59" s="38">
        <v>4674.5040399999998</v>
      </c>
      <c r="C59" s="38">
        <v>3300</v>
      </c>
      <c r="D59" s="38">
        <v>950</v>
      </c>
      <c r="E59" s="38"/>
    </row>
    <row r="60" spans="1:5" x14ac:dyDescent="0.3">
      <c r="A60" s="13" t="s">
        <v>83</v>
      </c>
      <c r="B60" s="38">
        <v>2881.8557599999999</v>
      </c>
      <c r="C60" s="38">
        <v>2406.59546</v>
      </c>
      <c r="D60" s="38"/>
      <c r="E60" s="38"/>
    </row>
    <row r="61" spans="1:5" x14ac:dyDescent="0.3">
      <c r="A61" s="13" t="s">
        <v>84</v>
      </c>
      <c r="B61" s="38">
        <v>4562.9223599999996</v>
      </c>
      <c r="C61" s="38">
        <v>3431.6362399999998</v>
      </c>
      <c r="D61" s="38">
        <v>1036.35412</v>
      </c>
      <c r="E61" s="38"/>
    </row>
    <row r="62" spans="1:5" x14ac:dyDescent="0.3">
      <c r="A62" s="13" t="s">
        <v>85</v>
      </c>
      <c r="B62" s="38">
        <v>116042.28231</v>
      </c>
      <c r="C62" s="38">
        <v>4331.1247499999999</v>
      </c>
      <c r="D62" s="38">
        <v>1271.75973</v>
      </c>
      <c r="E62" s="38"/>
    </row>
    <row r="63" spans="1:5" x14ac:dyDescent="0.3">
      <c r="A63" s="13" t="s">
        <v>86</v>
      </c>
      <c r="B63" s="38">
        <v>6883.86571</v>
      </c>
      <c r="C63" s="38">
        <v>6726.5965999999999</v>
      </c>
      <c r="D63" s="38"/>
      <c r="E63" s="38"/>
    </row>
    <row r="64" spans="1:5" ht="27.6" x14ac:dyDescent="0.3">
      <c r="A64" s="13" t="s">
        <v>87</v>
      </c>
      <c r="B64" s="38">
        <v>179.53100000000001</v>
      </c>
      <c r="C64" s="38">
        <v>108.48</v>
      </c>
      <c r="D64" s="38"/>
      <c r="E64" s="38"/>
    </row>
    <row r="65" spans="1:5" x14ac:dyDescent="0.3">
      <c r="A65" s="13" t="s">
        <v>88</v>
      </c>
      <c r="B65" s="38">
        <v>187800.3</v>
      </c>
      <c r="C65" s="38">
        <v>487.23104000000001</v>
      </c>
      <c r="D65" s="38"/>
      <c r="E65" s="38">
        <v>114.995</v>
      </c>
    </row>
    <row r="66" spans="1:5" x14ac:dyDescent="0.3">
      <c r="A66" s="13" t="s">
        <v>89</v>
      </c>
      <c r="B66" s="38">
        <v>46412.884700000002</v>
      </c>
      <c r="C66" s="38">
        <v>14867.198850000001</v>
      </c>
      <c r="D66" s="38">
        <v>1533.66203</v>
      </c>
      <c r="E66" s="38"/>
    </row>
    <row r="67" spans="1:5" x14ac:dyDescent="0.3">
      <c r="A67" s="13" t="s">
        <v>90</v>
      </c>
      <c r="B67" s="38">
        <v>82532.439580000006</v>
      </c>
      <c r="C67" s="38">
        <v>764.79990999999995</v>
      </c>
      <c r="D67" s="38"/>
      <c r="E67" s="38"/>
    </row>
    <row r="68" spans="1:5" x14ac:dyDescent="0.3">
      <c r="A68" s="13" t="s">
        <v>91</v>
      </c>
      <c r="B68" s="38">
        <v>1031.6348700000001</v>
      </c>
      <c r="C68" s="38">
        <v>820.08396000000005</v>
      </c>
      <c r="D68" s="38">
        <v>121.6921</v>
      </c>
      <c r="E68" s="38"/>
    </row>
    <row r="69" spans="1:5" ht="27.6" x14ac:dyDescent="0.3">
      <c r="A69" s="13" t="s">
        <v>92</v>
      </c>
      <c r="B69" s="38">
        <v>10400.34484</v>
      </c>
      <c r="C69" s="38">
        <v>7727.99665</v>
      </c>
      <c r="D69" s="38">
        <v>2309.2158199999999</v>
      </c>
      <c r="E69" s="38"/>
    </row>
    <row r="70" spans="1:5" ht="27.6" x14ac:dyDescent="0.3">
      <c r="A70" s="13" t="s">
        <v>93</v>
      </c>
      <c r="B70" s="38">
        <v>2659.1969600000002</v>
      </c>
      <c r="C70" s="38">
        <v>1315.2056</v>
      </c>
      <c r="D70" s="38"/>
      <c r="E70" s="38"/>
    </row>
    <row r="71" spans="1:5" ht="27.6" x14ac:dyDescent="0.3">
      <c r="A71" s="13" t="s">
        <v>94</v>
      </c>
      <c r="B71" s="38">
        <v>61846.83842</v>
      </c>
      <c r="C71" s="38">
        <v>3337.86852</v>
      </c>
      <c r="D71" s="38"/>
      <c r="E71" s="38">
        <v>286.82853999999998</v>
      </c>
    </row>
    <row r="72" spans="1:5" x14ac:dyDescent="0.3">
      <c r="A72" s="13" t="s">
        <v>95</v>
      </c>
      <c r="B72" s="38">
        <v>517.56020000000001</v>
      </c>
      <c r="C72" s="38">
        <v>357.20751999999999</v>
      </c>
      <c r="D72" s="38">
        <v>107.87667999999999</v>
      </c>
      <c r="E72" s="38"/>
    </row>
    <row r="73" spans="1:5" x14ac:dyDescent="0.3">
      <c r="A73" s="13" t="s">
        <v>96</v>
      </c>
      <c r="B73" s="38">
        <v>382.80549999999999</v>
      </c>
      <c r="C73" s="38">
        <v>294.01414</v>
      </c>
      <c r="D73" s="38">
        <v>88.791359999999997</v>
      </c>
      <c r="E73" s="38"/>
    </row>
    <row r="74" spans="1:5" x14ac:dyDescent="0.3">
      <c r="A74" s="28" t="s">
        <v>2</v>
      </c>
      <c r="B74" s="39">
        <v>4598802.1915199999</v>
      </c>
      <c r="C74" s="39">
        <v>277874.62115999998</v>
      </c>
      <c r="D74" s="39">
        <v>21799.625029999999</v>
      </c>
      <c r="E74" s="39">
        <v>659943.68027000001</v>
      </c>
    </row>
  </sheetData>
  <mergeCells count="35">
    <mergeCell ref="A6:C6"/>
    <mergeCell ref="A33:C33"/>
    <mergeCell ref="A34:C34"/>
    <mergeCell ref="A27:C27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:D1"/>
    <mergeCell ref="A2:D2"/>
    <mergeCell ref="A5:C5"/>
    <mergeCell ref="A30:C30"/>
    <mergeCell ref="A37:A38"/>
    <mergeCell ref="B37:B38"/>
    <mergeCell ref="A7:C7"/>
    <mergeCell ref="A8:C8"/>
    <mergeCell ref="A9:C9"/>
    <mergeCell ref="A28:C28"/>
    <mergeCell ref="A29:C29"/>
    <mergeCell ref="A31:C31"/>
    <mergeCell ref="A32:C32"/>
    <mergeCell ref="C37:E37"/>
    <mergeCell ref="A10:C10"/>
    <mergeCell ref="A11:C11"/>
  </mergeCells>
  <pageMargins left="0.70866141732283472" right="0.34" top="0.35" bottom="0.31" header="0.16" footer="0.06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zoomScaleNormal="100" zoomScaleSheetLayoutView="100" workbookViewId="0">
      <selection activeCell="A29" sqref="A29:T29"/>
    </sheetView>
  </sheetViews>
  <sheetFormatPr defaultRowHeight="14.4" x14ac:dyDescent="0.3"/>
  <cols>
    <col min="1" max="1" width="38.33203125" customWidth="1"/>
    <col min="2" max="2" width="13.109375" customWidth="1"/>
    <col min="3" max="3" width="13.21875" customWidth="1"/>
    <col min="4" max="4" width="13.6640625" customWidth="1"/>
    <col min="5" max="5" width="13.109375" customWidth="1"/>
    <col min="6" max="6" width="13.6640625" customWidth="1"/>
    <col min="7" max="7" width="13.21875" customWidth="1"/>
    <col min="8" max="8" width="13.6640625" customWidth="1"/>
    <col min="9" max="9" width="13" customWidth="1"/>
    <col min="10" max="10" width="12.6640625" customWidth="1"/>
    <col min="11" max="11" width="11" customWidth="1"/>
    <col min="12" max="12" width="13.5546875" customWidth="1"/>
    <col min="13" max="13" width="14.109375" customWidth="1"/>
    <col min="14" max="14" width="13.33203125" customWidth="1"/>
    <col min="15" max="15" width="13.5546875" customWidth="1"/>
    <col min="16" max="16" width="12.4414062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41.4" x14ac:dyDescent="0.3">
      <c r="A4" s="35" t="s">
        <v>36</v>
      </c>
      <c r="B4" s="40">
        <v>2392</v>
      </c>
      <c r="C4" s="40">
        <v>18447.2</v>
      </c>
      <c r="D4" s="40">
        <v>28387</v>
      </c>
      <c r="E4" s="40"/>
      <c r="F4" s="40">
        <v>650</v>
      </c>
      <c r="G4" s="40">
        <v>11616.5</v>
      </c>
      <c r="H4" s="40">
        <v>17577.740000000002</v>
      </c>
      <c r="I4" s="40">
        <v>8600</v>
      </c>
      <c r="J4" s="40">
        <v>14510.083199999999</v>
      </c>
      <c r="K4" s="40">
        <v>5877.25</v>
      </c>
      <c r="L4" s="40">
        <v>60599</v>
      </c>
      <c r="M4" s="40">
        <v>638.25</v>
      </c>
      <c r="N4" s="40">
        <v>15425</v>
      </c>
      <c r="O4" s="40">
        <v>31018</v>
      </c>
      <c r="P4" s="41">
        <v>215738.0232</v>
      </c>
      <c r="Q4" s="34"/>
      <c r="R4" s="34"/>
      <c r="S4" s="34"/>
      <c r="T4" s="34"/>
    </row>
    <row r="5" spans="1:20" ht="41.4" x14ac:dyDescent="0.3">
      <c r="A5" s="35" t="s">
        <v>37</v>
      </c>
      <c r="B5" s="40">
        <v>220971.03099999999</v>
      </c>
      <c r="C5" s="40">
        <v>3068.5</v>
      </c>
      <c r="D5" s="40">
        <v>1854.29061</v>
      </c>
      <c r="E5" s="40">
        <v>2537</v>
      </c>
      <c r="F5" s="40">
        <v>1000</v>
      </c>
      <c r="G5" s="40">
        <v>25554</v>
      </c>
      <c r="H5" s="40"/>
      <c r="I5" s="40">
        <v>500</v>
      </c>
      <c r="J5" s="40">
        <v>5610</v>
      </c>
      <c r="K5" s="40">
        <v>560</v>
      </c>
      <c r="L5" s="40">
        <v>10819</v>
      </c>
      <c r="M5" s="40">
        <v>607.41600000000005</v>
      </c>
      <c r="N5" s="40">
        <v>9056.2999999999993</v>
      </c>
      <c r="O5" s="40">
        <v>7903.2</v>
      </c>
      <c r="P5" s="41">
        <v>290040.73761000001</v>
      </c>
      <c r="Q5" s="34"/>
      <c r="R5" s="34"/>
      <c r="S5" s="34"/>
      <c r="T5" s="34"/>
    </row>
    <row r="6" spans="1:20" ht="96.6" x14ac:dyDescent="0.3">
      <c r="A6" s="35" t="s">
        <v>38</v>
      </c>
      <c r="B6" s="40"/>
      <c r="C6" s="40"/>
      <c r="D6" s="40"/>
      <c r="E6" s="40"/>
      <c r="F6" s="40"/>
      <c r="G6" s="40">
        <v>106.77500000000001</v>
      </c>
      <c r="H6" s="40"/>
      <c r="I6" s="40"/>
      <c r="J6" s="40">
        <v>70.849000000000004</v>
      </c>
      <c r="K6" s="40"/>
      <c r="L6" s="40">
        <v>160.6</v>
      </c>
      <c r="M6" s="40"/>
      <c r="N6" s="40"/>
      <c r="O6" s="40"/>
      <c r="P6" s="41">
        <v>338.22399999999999</v>
      </c>
      <c r="Q6" s="34"/>
      <c r="R6" s="34"/>
      <c r="S6" s="34"/>
      <c r="T6" s="34"/>
    </row>
    <row r="7" spans="1:20" ht="82.8" x14ac:dyDescent="0.3">
      <c r="A7" s="35" t="s">
        <v>39</v>
      </c>
      <c r="B7" s="40">
        <v>768.7</v>
      </c>
      <c r="C7" s="40">
        <v>1140.3861099999999</v>
      </c>
      <c r="D7" s="40">
        <v>373.85039999999998</v>
      </c>
      <c r="E7" s="40"/>
      <c r="F7" s="40">
        <v>152.85499999999999</v>
      </c>
      <c r="G7" s="40"/>
      <c r="H7" s="40">
        <v>131</v>
      </c>
      <c r="I7" s="40">
        <v>174</v>
      </c>
      <c r="J7" s="40"/>
      <c r="K7" s="40">
        <v>276.30610000000001</v>
      </c>
      <c r="L7" s="40"/>
      <c r="M7" s="40">
        <v>108</v>
      </c>
      <c r="N7" s="40">
        <v>306.11599999999999</v>
      </c>
      <c r="O7" s="40">
        <v>234.21247</v>
      </c>
      <c r="P7" s="41">
        <v>3665.4260800000002</v>
      </c>
      <c r="Q7" s="34"/>
      <c r="R7" s="34"/>
      <c r="S7" s="34"/>
      <c r="T7" s="34"/>
    </row>
    <row r="8" spans="1:20" ht="124.2" x14ac:dyDescent="0.3">
      <c r="A8" s="35" t="s">
        <v>40</v>
      </c>
      <c r="B8" s="40">
        <v>23342.62084</v>
      </c>
      <c r="C8" s="40">
        <v>1900</v>
      </c>
      <c r="D8" s="40">
        <v>45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>
        <v>25287.62084</v>
      </c>
      <c r="Q8" s="34"/>
      <c r="R8" s="34"/>
      <c r="S8" s="34"/>
      <c r="T8" s="34"/>
    </row>
    <row r="9" spans="1:20" ht="110.4" x14ac:dyDescent="0.3">
      <c r="A9" s="35" t="s">
        <v>41</v>
      </c>
      <c r="B9" s="40"/>
      <c r="C9" s="40">
        <v>1589.75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>
        <v>1589.75</v>
      </c>
      <c r="Q9" s="34"/>
      <c r="R9" s="34"/>
      <c r="S9" s="34"/>
      <c r="T9" s="34"/>
    </row>
    <row r="10" spans="1:20" ht="110.4" x14ac:dyDescent="0.3">
      <c r="A10" s="35" t="s">
        <v>42</v>
      </c>
      <c r="B10" s="40">
        <v>520</v>
      </c>
      <c r="C10" s="40">
        <v>600.81060000000002</v>
      </c>
      <c r="D10" s="40"/>
      <c r="E10" s="40"/>
      <c r="F10" s="40"/>
      <c r="G10" s="40"/>
      <c r="H10" s="40"/>
      <c r="I10" s="40"/>
      <c r="J10" s="40">
        <v>58.012</v>
      </c>
      <c r="K10" s="40"/>
      <c r="L10" s="40"/>
      <c r="M10" s="40"/>
      <c r="N10" s="40"/>
      <c r="O10" s="40"/>
      <c r="P10" s="41">
        <v>1178.8226</v>
      </c>
      <c r="Q10" s="34"/>
      <c r="R10" s="34"/>
      <c r="S10" s="34"/>
      <c r="T10" s="34"/>
    </row>
    <row r="11" spans="1:20" ht="358.8" x14ac:dyDescent="0.3">
      <c r="A11" s="35" t="s">
        <v>43</v>
      </c>
      <c r="B11" s="40">
        <v>880</v>
      </c>
      <c r="C11" s="40"/>
      <c r="D11" s="40">
        <v>2991.0754999999999</v>
      </c>
      <c r="E11" s="40"/>
      <c r="F11" s="40"/>
      <c r="G11" s="40"/>
      <c r="H11" s="40">
        <v>1585</v>
      </c>
      <c r="I11" s="40">
        <v>259</v>
      </c>
      <c r="J11" s="40">
        <v>4368.4620000000004</v>
      </c>
      <c r="K11" s="40">
        <v>2359.8056999999999</v>
      </c>
      <c r="L11" s="40"/>
      <c r="M11" s="40">
        <v>225</v>
      </c>
      <c r="N11" s="40">
        <v>1400</v>
      </c>
      <c r="O11" s="40">
        <v>1500</v>
      </c>
      <c r="P11" s="41">
        <v>15568.343199999999</v>
      </c>
      <c r="Q11" s="34"/>
      <c r="R11" s="34"/>
      <c r="S11" s="34"/>
      <c r="T11" s="34"/>
    </row>
    <row r="12" spans="1:20" ht="179.4" x14ac:dyDescent="0.3">
      <c r="A12" s="35" t="s">
        <v>44</v>
      </c>
      <c r="B12" s="40">
        <v>157636.16899999999</v>
      </c>
      <c r="C12" s="40">
        <v>123500</v>
      </c>
      <c r="D12" s="40">
        <v>33120</v>
      </c>
      <c r="E12" s="40">
        <v>17215</v>
      </c>
      <c r="F12" s="40">
        <v>9975</v>
      </c>
      <c r="G12" s="40">
        <v>14310.066999999999</v>
      </c>
      <c r="H12" s="40">
        <v>13740.05</v>
      </c>
      <c r="I12" s="40">
        <v>8683</v>
      </c>
      <c r="J12" s="40">
        <v>33188.550000000003</v>
      </c>
      <c r="K12" s="40">
        <v>9485.8580000000002</v>
      </c>
      <c r="L12" s="40">
        <v>28347.75</v>
      </c>
      <c r="M12" s="40">
        <v>22542.75</v>
      </c>
      <c r="N12" s="40">
        <v>23296</v>
      </c>
      <c r="O12" s="40">
        <v>20387.569599999999</v>
      </c>
      <c r="P12" s="41">
        <v>515427.76360000001</v>
      </c>
      <c r="Q12" s="34"/>
      <c r="R12" s="34"/>
      <c r="S12" s="34"/>
      <c r="T12" s="34"/>
    </row>
    <row r="13" spans="1:20" ht="110.4" x14ac:dyDescent="0.3">
      <c r="A13" s="35" t="s">
        <v>45</v>
      </c>
      <c r="B13" s="40">
        <v>21975</v>
      </c>
      <c r="C13" s="40">
        <v>13000</v>
      </c>
      <c r="D13" s="40">
        <v>3000</v>
      </c>
      <c r="E13" s="40">
        <v>1000</v>
      </c>
      <c r="F13" s="40">
        <v>465</v>
      </c>
      <c r="G13" s="40">
        <v>437.95</v>
      </c>
      <c r="H13" s="40">
        <v>1675.498</v>
      </c>
      <c r="I13" s="40">
        <v>500</v>
      </c>
      <c r="J13" s="40">
        <v>4500</v>
      </c>
      <c r="K13" s="40">
        <v>1714.5550000000001</v>
      </c>
      <c r="L13" s="40">
        <v>2500</v>
      </c>
      <c r="M13" s="40">
        <v>1800</v>
      </c>
      <c r="N13" s="40">
        <v>5000</v>
      </c>
      <c r="O13" s="40">
        <v>1357.2</v>
      </c>
      <c r="P13" s="41">
        <v>58925.203000000001</v>
      </c>
      <c r="Q13" s="34"/>
      <c r="R13" s="34"/>
      <c r="S13" s="34"/>
      <c r="T13" s="34"/>
    </row>
    <row r="14" spans="1:20" ht="151.80000000000001" x14ac:dyDescent="0.3">
      <c r="A14" s="35" t="s">
        <v>46</v>
      </c>
      <c r="B14" s="40"/>
      <c r="C14" s="40">
        <v>7.4487199999999998</v>
      </c>
      <c r="D14" s="40"/>
      <c r="E14" s="40"/>
      <c r="F14" s="40"/>
      <c r="G14" s="40"/>
      <c r="H14" s="40"/>
      <c r="I14" s="40"/>
      <c r="J14" s="40"/>
      <c r="K14" s="40"/>
      <c r="L14" s="40"/>
      <c r="M14" s="40">
        <v>2.5</v>
      </c>
      <c r="N14" s="40"/>
      <c r="O14" s="40"/>
      <c r="P14" s="41">
        <v>9.9487199999999998</v>
      </c>
      <c r="Q14" s="34"/>
      <c r="R14" s="34"/>
      <c r="S14" s="34"/>
      <c r="T14" s="34"/>
    </row>
    <row r="15" spans="1:20" ht="138" x14ac:dyDescent="0.3">
      <c r="A15" s="35" t="s">
        <v>47</v>
      </c>
      <c r="B15" s="40">
        <v>9808</v>
      </c>
      <c r="C15" s="40">
        <v>2979.7641699999999</v>
      </c>
      <c r="D15" s="40">
        <v>410</v>
      </c>
      <c r="E15" s="40">
        <v>310</v>
      </c>
      <c r="F15" s="40">
        <v>111</v>
      </c>
      <c r="G15" s="40">
        <v>474.4</v>
      </c>
      <c r="H15" s="40">
        <v>33.450000000000003</v>
      </c>
      <c r="I15" s="40">
        <v>25</v>
      </c>
      <c r="J15" s="40">
        <v>2000</v>
      </c>
      <c r="K15" s="40">
        <v>220</v>
      </c>
      <c r="L15" s="40">
        <v>29.946000000000002</v>
      </c>
      <c r="M15" s="40">
        <v>204.5</v>
      </c>
      <c r="N15" s="40">
        <v>369</v>
      </c>
      <c r="O15" s="40">
        <v>337.38421</v>
      </c>
      <c r="P15" s="41">
        <v>17312.444380000001</v>
      </c>
      <c r="Q15" s="34"/>
      <c r="R15" s="34"/>
      <c r="S15" s="34"/>
      <c r="T15" s="34"/>
    </row>
    <row r="16" spans="1:20" ht="138" x14ac:dyDescent="0.3">
      <c r="A16" s="35" t="s">
        <v>48</v>
      </c>
      <c r="B16" s="40">
        <v>90181.046000000002</v>
      </c>
      <c r="C16" s="40">
        <v>62087</v>
      </c>
      <c r="D16" s="40">
        <v>12000</v>
      </c>
      <c r="E16" s="40">
        <v>11900</v>
      </c>
      <c r="F16" s="40">
        <v>2440</v>
      </c>
      <c r="G16" s="40">
        <v>6537.7219999999998</v>
      </c>
      <c r="H16" s="40">
        <v>4800</v>
      </c>
      <c r="I16" s="40">
        <v>1704</v>
      </c>
      <c r="J16" s="40">
        <v>33313.758999999998</v>
      </c>
      <c r="K16" s="40">
        <v>4600</v>
      </c>
      <c r="L16" s="40">
        <v>5269.2150000000001</v>
      </c>
      <c r="M16" s="40">
        <v>5465</v>
      </c>
      <c r="N16" s="40">
        <v>9500</v>
      </c>
      <c r="O16" s="40">
        <v>4919.22606</v>
      </c>
      <c r="P16" s="41">
        <v>254716.96806000001</v>
      </c>
      <c r="Q16" s="34"/>
      <c r="R16" s="34"/>
      <c r="S16" s="34"/>
      <c r="T16" s="34"/>
    </row>
    <row r="17" spans="1:20" ht="82.8" x14ac:dyDescent="0.3">
      <c r="A17" s="35" t="s">
        <v>49</v>
      </c>
      <c r="B17" s="40"/>
      <c r="C17" s="40">
        <v>2669.038</v>
      </c>
      <c r="D17" s="40">
        <v>830</v>
      </c>
      <c r="E17" s="40">
        <v>850</v>
      </c>
      <c r="F17" s="40">
        <v>395.55</v>
      </c>
      <c r="G17" s="40"/>
      <c r="H17" s="40">
        <v>76.543559999999999</v>
      </c>
      <c r="I17" s="40">
        <v>40</v>
      </c>
      <c r="J17" s="40">
        <v>746.22299999999996</v>
      </c>
      <c r="K17" s="40">
        <v>300</v>
      </c>
      <c r="L17" s="40">
        <v>326.55829999999997</v>
      </c>
      <c r="M17" s="40">
        <v>200</v>
      </c>
      <c r="N17" s="40">
        <v>993</v>
      </c>
      <c r="O17" s="40">
        <v>1440</v>
      </c>
      <c r="P17" s="41">
        <v>8866.9128600000004</v>
      </c>
      <c r="Q17" s="34"/>
      <c r="R17" s="34"/>
      <c r="S17" s="34"/>
      <c r="T17" s="34"/>
    </row>
    <row r="18" spans="1:20" ht="110.4" x14ac:dyDescent="0.3">
      <c r="A18" s="35" t="s">
        <v>50</v>
      </c>
      <c r="B18" s="40">
        <v>1989.0519999999999</v>
      </c>
      <c r="C18" s="40">
        <v>1340</v>
      </c>
      <c r="D18" s="40">
        <v>367</v>
      </c>
      <c r="E18" s="40"/>
      <c r="F18" s="40">
        <v>50</v>
      </c>
      <c r="G18" s="40">
        <v>34.878999999999998</v>
      </c>
      <c r="H18" s="40">
        <v>94</v>
      </c>
      <c r="I18" s="40">
        <v>46.4</v>
      </c>
      <c r="J18" s="40">
        <v>421.84800000000001</v>
      </c>
      <c r="K18" s="40">
        <v>61.363</v>
      </c>
      <c r="L18" s="40">
        <v>123.76900000000001</v>
      </c>
      <c r="M18" s="40"/>
      <c r="N18" s="40">
        <v>107</v>
      </c>
      <c r="O18" s="40">
        <v>101.7024</v>
      </c>
      <c r="P18" s="41">
        <v>4737.0133999999998</v>
      </c>
      <c r="Q18" s="34"/>
      <c r="R18" s="34"/>
      <c r="S18" s="34"/>
      <c r="T18" s="34"/>
    </row>
    <row r="19" spans="1:20" ht="82.8" x14ac:dyDescent="0.3">
      <c r="A19" s="35" t="s">
        <v>51</v>
      </c>
      <c r="B19" s="40">
        <v>155</v>
      </c>
      <c r="C19" s="40">
        <v>666.30832999999996</v>
      </c>
      <c r="D19" s="40">
        <v>312.20839999999998</v>
      </c>
      <c r="E19" s="40"/>
      <c r="F19" s="40">
        <v>118.215</v>
      </c>
      <c r="G19" s="40"/>
      <c r="H19" s="40">
        <v>104.65</v>
      </c>
      <c r="I19" s="40">
        <v>58</v>
      </c>
      <c r="J19" s="40"/>
      <c r="K19" s="40">
        <v>112.12179999999999</v>
      </c>
      <c r="L19" s="40"/>
      <c r="M19" s="40">
        <v>60</v>
      </c>
      <c r="N19" s="40">
        <v>112.166</v>
      </c>
      <c r="O19" s="40">
        <v>132.71725000000001</v>
      </c>
      <c r="P19" s="41">
        <v>1831.38678</v>
      </c>
      <c r="Q19" s="34"/>
      <c r="R19" s="34"/>
      <c r="S19" s="34"/>
      <c r="T19" s="34"/>
    </row>
    <row r="20" spans="1:20" ht="69" x14ac:dyDescent="0.3">
      <c r="A20" s="35" t="s">
        <v>52</v>
      </c>
      <c r="B20" s="40"/>
      <c r="C20" s="40"/>
      <c r="D20" s="40">
        <v>72.78</v>
      </c>
      <c r="E20" s="40">
        <v>41.16</v>
      </c>
      <c r="F20" s="40">
        <v>17.5</v>
      </c>
      <c r="G20" s="40">
        <v>90.32</v>
      </c>
      <c r="H20" s="40">
        <v>29.31</v>
      </c>
      <c r="I20" s="40"/>
      <c r="J20" s="40">
        <v>146.47999999999999</v>
      </c>
      <c r="K20" s="40">
        <v>2.1360000000000001</v>
      </c>
      <c r="L20" s="40">
        <v>50.28</v>
      </c>
      <c r="M20" s="40">
        <v>48.42</v>
      </c>
      <c r="N20" s="40">
        <v>40.75</v>
      </c>
      <c r="O20" s="40"/>
      <c r="P20" s="41">
        <v>539.13599999999997</v>
      </c>
      <c r="Q20" s="34"/>
      <c r="R20" s="34"/>
      <c r="S20" s="34"/>
      <c r="T20" s="34"/>
    </row>
    <row r="21" spans="1:20" ht="55.2" x14ac:dyDescent="0.3">
      <c r="A21" s="35" t="s">
        <v>53</v>
      </c>
      <c r="B21" s="40">
        <v>1161.64534</v>
      </c>
      <c r="C21" s="40">
        <v>2682.6532000000002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>
        <v>23.849229999999999</v>
      </c>
      <c r="O21" s="40"/>
      <c r="P21" s="41">
        <v>3868.14777</v>
      </c>
      <c r="Q21" s="34"/>
      <c r="R21" s="34"/>
      <c r="S21" s="34"/>
      <c r="T21" s="34"/>
    </row>
    <row r="22" spans="1:20" ht="96.6" x14ac:dyDescent="0.3">
      <c r="A22" s="35" t="s">
        <v>54</v>
      </c>
      <c r="B22" s="40"/>
      <c r="C22" s="40">
        <v>892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>
        <v>892</v>
      </c>
      <c r="Q22" s="34"/>
      <c r="R22" s="34"/>
      <c r="S22" s="34"/>
      <c r="T22" s="34"/>
    </row>
    <row r="23" spans="1:20" ht="138" x14ac:dyDescent="0.3">
      <c r="A23" s="35" t="s">
        <v>55</v>
      </c>
      <c r="B23" s="40"/>
      <c r="C23" s="40">
        <v>312.36741000000001</v>
      </c>
      <c r="D23" s="40"/>
      <c r="E23" s="40"/>
      <c r="F23" s="40"/>
      <c r="G23" s="40"/>
      <c r="H23" s="40"/>
      <c r="I23" s="40"/>
      <c r="J23" s="40">
        <v>80.33</v>
      </c>
      <c r="K23" s="40"/>
      <c r="L23" s="40"/>
      <c r="M23" s="40"/>
      <c r="N23" s="40"/>
      <c r="O23" s="40"/>
      <c r="P23" s="41">
        <v>392.69740999999999</v>
      </c>
      <c r="Q23" s="34"/>
      <c r="R23" s="34"/>
      <c r="S23" s="34"/>
      <c r="T23" s="34"/>
    </row>
    <row r="24" spans="1:20" ht="96.6" x14ac:dyDescent="0.3">
      <c r="A24" s="35" t="s">
        <v>56</v>
      </c>
      <c r="B24" s="40">
        <v>1073.7</v>
      </c>
      <c r="C24" s="40">
        <v>1014.25</v>
      </c>
      <c r="D24" s="40">
        <v>294.04899999999998</v>
      </c>
      <c r="E24" s="40"/>
      <c r="F24" s="40">
        <v>156.85</v>
      </c>
      <c r="G24" s="40"/>
      <c r="H24" s="40"/>
      <c r="I24" s="40">
        <v>50</v>
      </c>
      <c r="J24" s="40"/>
      <c r="K24" s="40">
        <v>81.134200000000007</v>
      </c>
      <c r="L24" s="40"/>
      <c r="M24" s="40">
        <v>147</v>
      </c>
      <c r="N24" s="40">
        <v>101.416</v>
      </c>
      <c r="O24" s="40">
        <v>200</v>
      </c>
      <c r="P24" s="41">
        <v>3118.3991999999998</v>
      </c>
      <c r="Q24" s="34"/>
      <c r="R24" s="34"/>
      <c r="S24" s="34"/>
      <c r="T24" s="34"/>
    </row>
    <row r="25" spans="1:20" ht="262.2" x14ac:dyDescent="0.3">
      <c r="A25" s="35" t="s">
        <v>57</v>
      </c>
      <c r="B25" s="40"/>
      <c r="C25" s="40">
        <v>437.95188000000002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>
        <v>437.95188000000002</v>
      </c>
      <c r="Q25" s="34"/>
      <c r="R25" s="34"/>
      <c r="S25" s="34"/>
      <c r="T25" s="34"/>
    </row>
    <row r="26" spans="1:20" ht="55.2" x14ac:dyDescent="0.3">
      <c r="A26" s="35" t="s">
        <v>58</v>
      </c>
      <c r="B26" s="40"/>
      <c r="C26" s="40"/>
      <c r="D26" s="40"/>
      <c r="E26" s="40"/>
      <c r="F26" s="40"/>
      <c r="G26" s="40"/>
      <c r="H26" s="40"/>
      <c r="I26" s="40"/>
      <c r="J26" s="40">
        <v>44497</v>
      </c>
      <c r="K26" s="40"/>
      <c r="L26" s="40"/>
      <c r="M26" s="40"/>
      <c r="N26" s="40"/>
      <c r="O26" s="40"/>
      <c r="P26" s="41">
        <v>44497</v>
      </c>
      <c r="Q26" s="34"/>
      <c r="R26" s="34"/>
      <c r="S26" s="34"/>
      <c r="T26" s="34"/>
    </row>
    <row r="27" spans="1:20" ht="138" x14ac:dyDescent="0.3">
      <c r="A27" s="35" t="s">
        <v>59</v>
      </c>
      <c r="B27" s="40"/>
      <c r="C27" s="40"/>
      <c r="D27" s="40"/>
      <c r="E27" s="40"/>
      <c r="F27" s="40">
        <v>226.32368</v>
      </c>
      <c r="G27" s="40"/>
      <c r="H27" s="40"/>
      <c r="I27" s="40"/>
      <c r="J27" s="40"/>
      <c r="K27" s="40"/>
      <c r="L27" s="40">
        <v>874.83600000000001</v>
      </c>
      <c r="M27" s="40"/>
      <c r="N27" s="40"/>
      <c r="O27" s="40"/>
      <c r="P27" s="41">
        <v>1101.15968</v>
      </c>
      <c r="Q27" s="34"/>
      <c r="R27" s="34"/>
      <c r="S27" s="34"/>
      <c r="T27" s="34"/>
    </row>
    <row r="28" spans="1:20" ht="55.2" x14ac:dyDescent="0.3">
      <c r="A28" s="35" t="s">
        <v>60</v>
      </c>
      <c r="B28" s="40"/>
      <c r="C28" s="40"/>
      <c r="D28" s="40"/>
      <c r="E28" s="40"/>
      <c r="F28" s="40"/>
      <c r="G28" s="40"/>
      <c r="H28" s="40">
        <v>30.480070000000001</v>
      </c>
      <c r="I28" s="40"/>
      <c r="J28" s="40"/>
      <c r="K28" s="40"/>
      <c r="L28" s="40"/>
      <c r="M28" s="40"/>
      <c r="N28" s="40"/>
      <c r="O28" s="40"/>
      <c r="P28" s="41">
        <v>30.480070000000001</v>
      </c>
      <c r="Q28" s="34"/>
      <c r="R28" s="34"/>
      <c r="S28" s="34"/>
      <c r="T28" s="34"/>
    </row>
    <row r="29" spans="1:20" x14ac:dyDescent="0.3">
      <c r="A29" s="32" t="s">
        <v>61</v>
      </c>
      <c r="B29" s="41">
        <v>532853.96418000001</v>
      </c>
      <c r="C29" s="41">
        <v>238335.42842000001</v>
      </c>
      <c r="D29" s="41">
        <v>84057.253909999999</v>
      </c>
      <c r="E29" s="41">
        <v>33853.160000000003</v>
      </c>
      <c r="F29" s="41">
        <v>15758.293680000001</v>
      </c>
      <c r="G29" s="41">
        <v>59162.612999999998</v>
      </c>
      <c r="H29" s="41">
        <v>39877.72163</v>
      </c>
      <c r="I29" s="41">
        <v>20639.400000000001</v>
      </c>
      <c r="J29" s="41">
        <v>143511.5962</v>
      </c>
      <c r="K29" s="41">
        <v>25650.5298</v>
      </c>
      <c r="L29" s="41">
        <v>109100.9543</v>
      </c>
      <c r="M29" s="41">
        <v>32048.835999999999</v>
      </c>
      <c r="N29" s="41">
        <v>65730.597229999999</v>
      </c>
      <c r="O29" s="41">
        <v>69531.211989999996</v>
      </c>
      <c r="P29" s="41">
        <v>1470111.5603400001</v>
      </c>
      <c r="Q29" s="33"/>
      <c r="R29" s="33"/>
      <c r="S29" s="33"/>
      <c r="T29" s="33"/>
    </row>
  </sheetData>
  <pageMargins left="0.23622047244094491" right="0.23622047244094491" top="0.31" bottom="0.39370078740157483" header="0.17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2024-02-19T23:44:26Z</dcterms:modified>
</cp:coreProperties>
</file>