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Бюджетополучатели" sheetId="1" r:id="rId1"/>
    <sheet name="Муниципальные районы" sheetId="2" r:id="rId2"/>
  </sheets>
  <definedNames>
    <definedName name="Date">Бюджетополучатели!$F$11</definedName>
    <definedName name="EndData">Бюджетополучатели!$F$5</definedName>
    <definedName name="EndData1">Бюджетополучатели!$F$2</definedName>
    <definedName name="EndData2">'Муниципальные районы'!$A$1</definedName>
    <definedName name="EndDate">Бюджетополучатели!$F$53</definedName>
    <definedName name="period">Бюджетополучатели!$F$9</definedName>
    <definedName name="StartData">Бюджетополучатели!$F$4</definedName>
    <definedName name="StartData1">Бюджетополучатели!$F$1</definedName>
    <definedName name="Year">Бюджетополучатели!$F$10</definedName>
    <definedName name="_xlnm.Print_Titles" localSheetId="0">Бюджетополучатели!$64:$65</definedName>
    <definedName name="_xlnm.Print_Titles" localSheetId="1">'Муниципальные районы'!$1:$3</definedName>
    <definedName name="_xlnm.Print_Area" localSheetId="0">Бюджетополучатели!$A$1:$E$103</definedName>
    <definedName name="_xlnm.Print_Area" localSheetId="1">'Муниципальные районы'!$A$1:$P$44</definedName>
  </definedNames>
  <calcPr calcId="162913" refMode="R1C1"/>
</workbook>
</file>

<file path=xl/calcChain.xml><?xml version="1.0" encoding="utf-8"?>
<calcChain xmlns="http://schemas.openxmlformats.org/spreadsheetml/2006/main">
  <c r="D9" i="1" l="1"/>
  <c r="D11" i="1" l="1"/>
  <c r="D54" i="1" l="1"/>
  <c r="F3" i="1" l="1"/>
  <c r="I1" i="1" l="1"/>
  <c r="G1" i="1" l="1"/>
  <c r="F9" i="1" s="1"/>
  <c r="A2" i="1" s="1"/>
  <c r="H3" i="1" l="1"/>
  <c r="G3" i="1" l="1"/>
  <c r="A2" i="2"/>
  <c r="H1" i="1" l="1"/>
  <c r="H2" i="1"/>
  <c r="G2" i="1"/>
</calcChain>
</file>

<file path=xl/sharedStrings.xml><?xml version="1.0" encoding="utf-8"?>
<sst xmlns="http://schemas.openxmlformats.org/spreadsheetml/2006/main" count="160" uniqueCount="159">
  <si>
    <t>тыс.рублей</t>
  </si>
  <si>
    <t>Собственные доходы</t>
  </si>
  <si>
    <t>Всего</t>
  </si>
  <si>
    <t xml:space="preserve">в том числе: </t>
  </si>
  <si>
    <t>Оплата труда</t>
  </si>
  <si>
    <t>Начисления на выплаты по оплате труда</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</si>
  <si>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</si>
  <si>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</si>
  <si>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</si>
  <si>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БАЛАНС</t>
  </si>
  <si>
    <t>Финансовая помощь из федерального бюджета</t>
  </si>
  <si>
    <t>в т.ч. целевые средства</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</si>
  <si>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</si>
  <si>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</si>
  <si>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</si>
  <si>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</si>
  <si>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</si>
  <si>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</si>
  <si>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</si>
  <si>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</si>
  <si>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</si>
  <si>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</si>
  <si>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</si>
  <si>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</si>
  <si>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</si>
  <si>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</si>
  <si>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</si>
  <si>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</si>
  <si>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</si>
  <si>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</si>
  <si>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</si>
  <si>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</si>
  <si>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</si>
  <si>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Меры социальной поддержки отдельных категорий граждан</t>
  </si>
  <si>
    <t>01.01.2024</t>
  </si>
  <si>
    <t>01.03.2024</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</si>
  <si>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</si>
  <si>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</si>
  <si>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</si>
  <si>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</si>
  <si>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</si>
  <si>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</si>
  <si>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</si>
  <si>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</si>
  <si>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</si>
  <si>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</si>
  <si>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</si>
  <si>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</si>
  <si>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</si>
  <si>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</si>
  <si>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</si>
  <si>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</si>
  <si>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</si>
  <si>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</si>
  <si>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</si>
  <si>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</si>
  <si>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для осуществления государственных полномочий Камчатского края на государственную регистрацию актов гражданского состояния</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</si>
  <si>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</si>
  <si>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</si>
  <si>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</si>
  <si>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</si>
  <si>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</si>
  <si>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Расходы, связанные с особым режимом безопасного функционирования закрытых административно-территориальных образований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</si>
  <si>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</si>
  <si>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</si>
  <si>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</si>
  <si>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</si>
  <si>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</si>
  <si>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</si>
  <si>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</si>
  <si>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Сохранение объекта культурного наследия регионального значения «Дом № 13 по ул. Красинцев в г. Петропавловске-Камчатском»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</si>
  <si>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</si>
  <si>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</si>
  <si>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Всего:</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</si>
  <si>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</si>
  <si>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</si>
  <si>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</si>
  <si>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</si>
  <si>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</si>
  <si>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</si>
  <si>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</si>
  <si>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</si>
  <si>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</si>
  <si>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</si>
  <si>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</si>
  <si>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</si>
  <si>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</si>
  <si>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</si>
  <si>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</si>
  <si>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</si>
  <si>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</si>
  <si>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</si>
  <si>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</si>
  <si>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</si>
  <si>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</si>
  <si>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</si>
  <si>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</si>
  <si>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</si>
  <si>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</si>
  <si>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</si>
  <si>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</si>
  <si>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</si>
  <si>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</si>
  <si>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</si>
  <si>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</si>
  <si>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</si>
  <si>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</si>
  <si>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Елизовская территориальная избирательная комиссия</t>
  </si>
  <si>
    <t>Усть-Камчатская территориальная избирательная комиссия</t>
  </si>
  <si>
    <t>29.02.2024</t>
  </si>
  <si>
    <t>01.02.2024</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</si>
  <si>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</si>
  <si>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</si>
  <si>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</si>
  <si>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</si>
  <si>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</si>
  <si>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</si>
  <si>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</si>
  <si>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 xml:space="preserve">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</si>
  <si>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</si>
  <si>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 xml:space="preserve">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</si>
  <si>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 </t>
  </si>
  <si>
    <t>Субсидии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</si>
  <si>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 xml:space="preserve">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</si>
  <si>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</si>
  <si>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</si>
  <si>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</si>
  <si>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поддержку творческой деятельности и техническое оснащение детских и кукольных театров</t>
  </si>
  <si>
    <t xml:space="preserve">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 </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</si>
  <si>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</si>
  <si>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</si>
  <si>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</si>
  <si>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</si>
  <si>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</si>
  <si>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</si>
  <si>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</si>
  <si>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</si>
  <si>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 xml:space="preserve">Субвенции бюджетам субъектов Российской Федерации на осуществление мер пожарной безопасности и тушение лесных пожаров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</si>
  <si>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</si>
  <si>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</si>
  <si>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</si>
  <si>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</si>
  <si>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</si>
  <si>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 xml:space="preserve">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</si>
  <si>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</si>
  <si>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 xml:space="preserve">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t>
  </si>
  <si>
    <t xml:space="preserve">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 </t>
  </si>
  <si>
    <t xml:space="preserve">Прочие безвозмездные поступления от государственных (муниципальных) организаций в бюджеты субъектов Российской Федерации </t>
  </si>
  <si>
    <t xml:space="preserve">Прочие безвозмездные поступления от негосударственных организаций в бюджеты субъектов Российской Федерации </t>
  </si>
  <si>
    <t>Прочие безвозмездные поступления в бюджеты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</si>
  <si>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</si>
  <si>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Ввозврат остатков субсидий, субвенций и иных межбюджетных трансфертов, имеющих целевое назначение, прошлых лет</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</si>
  <si>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</si>
  <si>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01.03.2024 года с учетом привлеченных средств</t>
  </si>
  <si>
    <t>Остаток средств на 01.02.2024 года</t>
  </si>
  <si>
    <t>Остатки средств на 01.03.2024 года</t>
  </si>
  <si>
    <t>Привлечение бюджетного кредита на пополнение остатка средств на едином счете бюджета</t>
  </si>
  <si>
    <t xml:space="preserve">Привлечение коммерческих кредитов </t>
  </si>
  <si>
    <t>Предоставление бюджетных кредитов юридическим лицам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</si>
</sst>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b/>
      <sz val="9"/>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1"/>
      <color theme="1"/>
      <name val="Times New Roman"/>
      <family val="1"/>
      <charset val="204"/>
    </font>
    <font>
      <sz val="12"/>
      <color theme="0"/>
      <name val="Times New Roman"/>
      <family val="1"/>
    </font>
    <font>
      <sz val="11"/>
      <color theme="0"/>
      <name val="Calibri"/>
      <family val="2"/>
      <scheme val="minor"/>
    </font>
    <font>
      <b/>
      <sz val="11"/>
      <name val="Times New Roman"/>
      <family val="1"/>
    </font>
    <font>
      <i/>
      <sz val="11"/>
      <name val="Times New Roman"/>
      <family val="1"/>
    </font>
    <font>
      <b/>
      <i/>
      <sz val="11"/>
      <name val="Times New Roman"/>
      <family val="1"/>
    </font>
    <font>
      <sz val="11"/>
      <color theme="0" tint="-0.34998626667073579"/>
      <name val="Calibri"/>
      <family val="2"/>
      <scheme val="minor"/>
    </font>
    <font>
      <b/>
      <sz val="11"/>
      <color theme="1"/>
      <name val="Calibri"/>
      <family val="2"/>
      <scheme val="minor"/>
    </font>
    <font>
      <sz val="11"/>
      <color theme="1"/>
      <name val="Times New Roman"/>
      <family val="1"/>
      <charset val="204"/>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4" fillId="0" borderId="0" xfId="0" applyFont="1" applyBorder="1" applyAlignment="1">
      <alignment horizontal="right"/>
    </xf>
    <xf numFmtId="164" fontId="5" fillId="2" borderId="3" xfId="0" applyNumberFormat="1" applyFont="1" applyFill="1" applyBorder="1" applyAlignment="1"/>
    <xf numFmtId="164" fontId="3" fillId="0" borderId="3" xfId="0" applyNumberFormat="1" applyFont="1" applyFill="1" applyBorder="1" applyAlignment="1">
      <alignment horizontal="right" wrapText="1"/>
    </xf>
    <xf numFmtId="164" fontId="2" fillId="0" borderId="3" xfId="0" applyNumberFormat="1" applyFont="1" applyFill="1" applyBorder="1" applyAlignment="1">
      <alignment horizontal="right" wrapText="1"/>
    </xf>
    <xf numFmtId="164" fontId="3" fillId="0" borderId="3" xfId="0" applyNumberFormat="1" applyFont="1" applyFill="1" applyBorder="1" applyAlignment="1">
      <alignment horizontal="right" vertical="center" wrapText="1"/>
    </xf>
    <xf numFmtId="0" fontId="2" fillId="0" borderId="0" xfId="0" applyFont="1" applyFill="1" applyBorder="1" applyAlignment="1">
      <alignment horizontal="left" wrapText="1"/>
    </xf>
    <xf numFmtId="0" fontId="3" fillId="0" borderId="0" xfId="0" applyFont="1" applyFill="1" applyBorder="1"/>
    <xf numFmtId="49" fontId="3" fillId="0" borderId="3" xfId="0" applyNumberFormat="1" applyFont="1" applyBorder="1" applyAlignment="1">
      <alignment horizontal="left" vertical="center" wrapText="1"/>
    </xf>
    <xf numFmtId="0" fontId="6" fillId="2" borderId="0" xfId="0" applyFont="1" applyFill="1" applyBorder="1" applyAlignment="1"/>
    <xf numFmtId="164" fontId="7" fillId="2" borderId="3" xfId="0" applyNumberFormat="1" applyFont="1" applyFill="1" applyBorder="1" applyAlignment="1">
      <alignment horizontal="center"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3" xfId="0" applyFont="1" applyBorder="1" applyAlignment="1">
      <alignment horizontal="center" vertical="center" wrapText="1"/>
    </xf>
    <xf numFmtId="0" fontId="14" fillId="0" borderId="0" xfId="0" applyFont="1"/>
    <xf numFmtId="0" fontId="15" fillId="0" borderId="0" xfId="0" applyFont="1"/>
    <xf numFmtId="164" fontId="2" fillId="0" borderId="0" xfId="0" applyNumberFormat="1" applyFont="1" applyFill="1" applyBorder="1" applyAlignment="1">
      <alignment horizontal="right" wrapText="1"/>
    </xf>
    <xf numFmtId="164"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0" fontId="18" fillId="0" borderId="0" xfId="0" applyFont="1" applyFill="1" applyBorder="1" applyAlignment="1">
      <alignment wrapText="1"/>
    </xf>
    <xf numFmtId="0" fontId="16" fillId="0" borderId="3" xfId="0" applyFont="1" applyFill="1" applyBorder="1" applyAlignment="1">
      <alignment horizontal="center" vertical="top" wrapText="1"/>
    </xf>
    <xf numFmtId="49" fontId="16" fillId="0" borderId="3" xfId="0" applyNumberFormat="1" applyFont="1" applyBorder="1" applyAlignment="1">
      <alignment horizontal="left" vertical="center" wrapText="1"/>
    </xf>
    <xf numFmtId="0" fontId="19" fillId="0" borderId="0" xfId="0" applyNumberFormat="1" applyFont="1"/>
    <xf numFmtId="0" fontId="19" fillId="0" borderId="0" xfId="0" applyFont="1"/>
    <xf numFmtId="14" fontId="19" fillId="0" borderId="0" xfId="0" applyNumberFormat="1" applyFont="1"/>
    <xf numFmtId="49" fontId="5" fillId="2" borderId="3" xfId="0" applyNumberFormat="1" applyFont="1" applyFill="1" applyBorder="1" applyAlignment="1">
      <alignment horizontal="left" wrapText="1"/>
    </xf>
    <xf numFmtId="0" fontId="20" fillId="0" borderId="0" xfId="0" applyFont="1"/>
    <xf numFmtId="0" fontId="21" fillId="0" borderId="0" xfId="0" applyFont="1"/>
    <xf numFmtId="0" fontId="21" fillId="0" borderId="3" xfId="0" applyFont="1" applyBorder="1" applyAlignment="1">
      <alignment horizontal="left" vertical="center" wrapText="1"/>
    </xf>
    <xf numFmtId="164" fontId="10" fillId="2" borderId="3" xfId="0" applyNumberFormat="1" applyFont="1" applyFill="1" applyBorder="1" applyAlignment="1">
      <alignment horizontal="center" vertical="center" wrapText="1"/>
    </xf>
    <xf numFmtId="164" fontId="10" fillId="2" borderId="3" xfId="0" applyNumberFormat="1" applyFont="1" applyFill="1" applyBorder="1" applyAlignment="1">
      <alignment vertical="center" wrapText="1"/>
    </xf>
    <xf numFmtId="164" fontId="3" fillId="0" borderId="3" xfId="0" applyNumberFormat="1" applyFont="1" applyBorder="1" applyAlignment="1">
      <alignment horizontal="right" vertical="center" wrapText="1"/>
    </xf>
    <xf numFmtId="164" fontId="16" fillId="0" borderId="3" xfId="0" applyNumberFormat="1" applyFont="1" applyBorder="1" applyAlignment="1">
      <alignment horizontal="right" vertical="center" wrapText="1"/>
    </xf>
    <xf numFmtId="164" fontId="3" fillId="2" borderId="3" xfId="0" applyNumberFormat="1" applyFont="1" applyFill="1" applyBorder="1" applyAlignment="1">
      <alignment horizontal="right" wrapText="1"/>
    </xf>
    <xf numFmtId="164" fontId="2" fillId="2" borderId="3" xfId="0" applyNumberFormat="1" applyFont="1" applyFill="1" applyBorder="1" applyAlignment="1">
      <alignment horizontal="right" wrapText="1"/>
    </xf>
    <xf numFmtId="0" fontId="1" fillId="0" borderId="0" xfId="0" applyFont="1" applyAlignment="1">
      <alignment horizontal="center" wrapText="1"/>
    </xf>
    <xf numFmtId="164" fontId="5" fillId="2" borderId="0" xfId="0" applyNumberFormat="1" applyFont="1" applyFill="1" applyBorder="1" applyAlignment="1"/>
    <xf numFmtId="164"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16" fillId="0" borderId="5" xfId="0" applyFont="1" applyFill="1" applyBorder="1" applyAlignment="1">
      <alignment horizontal="center" vertical="top" wrapText="1"/>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164" fontId="2" fillId="0" borderId="3" xfId="0" applyNumberFormat="1" applyFont="1" applyFill="1" applyBorder="1" applyAlignment="1">
      <alignment horizontal="left" wrapText="1"/>
    </xf>
    <xf numFmtId="0" fontId="3" fillId="0" borderId="3"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3" xfId="0" applyNumberFormat="1" applyFont="1" applyFill="1" applyBorder="1" applyAlignment="1">
      <alignment horizontal="center" vertical="center"/>
    </xf>
    <xf numFmtId="0" fontId="3" fillId="0" borderId="3" xfId="0" applyFont="1" applyBorder="1" applyAlignment="1">
      <alignment horizontal="left"/>
    </xf>
    <xf numFmtId="0" fontId="3" fillId="0" borderId="3" xfId="0" applyFont="1" applyBorder="1" applyAlignment="1">
      <alignment horizontal="left" wrapText="1"/>
    </xf>
    <xf numFmtId="0" fontId="16" fillId="0" borderId="3" xfId="0" applyFont="1" applyBorder="1" applyAlignment="1">
      <alignment horizontal="left" wrapText="1"/>
    </xf>
    <xf numFmtId="0" fontId="16" fillId="0" borderId="3" xfId="0" applyFont="1" applyBorder="1" applyAlignment="1">
      <alignment horizontal="left"/>
    </xf>
    <xf numFmtId="164" fontId="17" fillId="0" borderId="3" xfId="0" applyNumberFormat="1" applyFont="1" applyFill="1" applyBorder="1" applyAlignment="1">
      <alignment horizontal="left" wrapText="1"/>
    </xf>
    <xf numFmtId="0" fontId="17" fillId="0" borderId="3" xfId="0" applyFont="1" applyFill="1" applyBorder="1" applyAlignment="1">
      <alignment horizontal="left" wrapText="1"/>
    </xf>
    <xf numFmtId="165" fontId="2" fillId="0" borderId="3" xfId="0" applyNumberFormat="1" applyFont="1" applyFill="1" applyBorder="1" applyAlignment="1">
      <alignment horizontal="center" vertical="center" wrapText="1"/>
    </xf>
    <xf numFmtId="164" fontId="2" fillId="0" borderId="3" xfId="0" applyNumberFormat="1" applyFont="1" applyFill="1" applyBorder="1" applyAlignment="1">
      <alignment horizontal="right" vertical="center" wrapText="1"/>
    </xf>
    <xf numFmtId="0" fontId="3" fillId="0" borderId="6" xfId="0" applyFont="1" applyBorder="1" applyAlignment="1">
      <alignment horizontal="left" wrapText="1"/>
    </xf>
    <xf numFmtId="0" fontId="0" fillId="0" borderId="7" xfId="0" applyBorder="1" applyAlignment="1"/>
    <xf numFmtId="0" fontId="0" fillId="0" borderId="8" xfId="0" applyBorder="1" applyAlignment="1"/>
    <xf numFmtId="4" fontId="3" fillId="0" borderId="3" xfId="0" applyNumberFormat="1" applyFont="1" applyBorder="1" applyAlignment="1">
      <alignment horizontal="right"/>
    </xf>
    <xf numFmtId="164" fontId="22" fillId="0" borderId="3" xfId="0" applyNumberFormat="1" applyFont="1" applyFill="1" applyBorder="1" applyAlignment="1">
      <alignment horizontal="right" vertical="center" wrapText="1"/>
    </xf>
    <xf numFmtId="164" fontId="22" fillId="0" borderId="3" xfId="0" applyNumberFormat="1" applyFont="1" applyFill="1" applyBorder="1" applyAlignment="1">
      <alignment horizontal="righ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abSelected="1" view="pageBreakPreview" zoomScaleNormal="100" zoomScaleSheetLayoutView="100" workbookViewId="0">
      <selection activeCell="D10" sqref="D10"/>
    </sheetView>
  </sheetViews>
  <sheetFormatPr defaultRowHeight="15" x14ac:dyDescent="0.25"/>
  <cols>
    <col min="1" max="1" width="72.42578125" customWidth="1"/>
    <col min="2" max="2" width="21.85546875" customWidth="1"/>
    <col min="3" max="3" width="20.28515625" customWidth="1"/>
    <col min="4" max="4" width="18.5703125" customWidth="1"/>
    <col min="5" max="5" width="16.5703125" customWidth="1"/>
    <col min="6" max="6" width="12.5703125" customWidth="1"/>
    <col min="7" max="7" width="16" bestFit="1" customWidth="1"/>
    <col min="9" max="9" width="10.140625" bestFit="1" customWidth="1"/>
  </cols>
  <sheetData>
    <row r="1" spans="1:9" ht="15.75" x14ac:dyDescent="0.25">
      <c r="A1" s="47" t="s">
        <v>9</v>
      </c>
      <c r="B1" s="47"/>
      <c r="C1" s="47"/>
      <c r="D1" s="47"/>
      <c r="E1" s="42"/>
      <c r="F1" s="29" t="s">
        <v>110</v>
      </c>
      <c r="G1" s="30" t="str">
        <f>TEXT(F1,"[$-FC19]ММ")</f>
        <v>02</v>
      </c>
      <c r="H1" s="30" t="str">
        <f>TEXT(F1,"[$-FC19]ДД.ММ.ГГГ \г")</f>
        <v>01.02.2024 г</v>
      </c>
      <c r="I1" s="30" t="str">
        <f>TEXT(F1,"[$-FC19]ГГГГ")</f>
        <v>2024</v>
      </c>
    </row>
    <row r="2" spans="1:9" ht="15.75" x14ac:dyDescent="0.25">
      <c r="A2" s="47" t="str">
        <f>CONCATENATE("доходов и расходов краевого бюджета за ",period," ",I1," года")</f>
        <v>доходов и расходов краевого бюджета за февраль 2024 года</v>
      </c>
      <c r="B2" s="47"/>
      <c r="C2" s="47"/>
      <c r="D2" s="47"/>
      <c r="E2" s="42"/>
      <c r="F2" s="29" t="s">
        <v>109</v>
      </c>
      <c r="G2" s="30" t="str">
        <f>TEXT(F2,"[$-FC19]ДД ММММ ГГГ \г")</f>
        <v>29 февраля 2024 г</v>
      </c>
      <c r="H2" s="30" t="str">
        <f>TEXT(F2,"[$-FC19]ДД.ММ.ГГГ \г")</f>
        <v>29.02.2024 г</v>
      </c>
      <c r="I2" s="31"/>
    </row>
    <row r="3" spans="1:9" x14ac:dyDescent="0.25">
      <c r="A3" s="1"/>
      <c r="B3" s="2"/>
      <c r="C3" s="2"/>
      <c r="D3" s="3"/>
      <c r="E3" s="3"/>
      <c r="F3" s="30">
        <f>EndDate+1</f>
        <v>45353</v>
      </c>
      <c r="G3" s="30" t="str">
        <f>TEXT(F3,"[$-FC19]ДД ММММ ГГГ \г")</f>
        <v>02 марта 2024 г</v>
      </c>
      <c r="H3" s="30" t="str">
        <f>TEXT(F3,"[$-FC19]ДД.ММ.ГГГ \г")</f>
        <v>02.03.2024 г</v>
      </c>
      <c r="I3" s="30"/>
    </row>
    <row r="4" spans="1:9" x14ac:dyDescent="0.25">
      <c r="A4" s="4"/>
      <c r="B4" s="5"/>
      <c r="C4" s="5"/>
      <c r="D4" s="6" t="s">
        <v>0</v>
      </c>
      <c r="E4" s="6"/>
      <c r="F4" s="30"/>
      <c r="G4" s="30"/>
      <c r="H4" s="30"/>
      <c r="I4" s="30"/>
    </row>
    <row r="5" spans="1:9" x14ac:dyDescent="0.25">
      <c r="A5" s="48" t="s">
        <v>154</v>
      </c>
      <c r="B5" s="49"/>
      <c r="C5" s="49"/>
      <c r="D5" s="7">
        <v>4437305.9000000004</v>
      </c>
      <c r="E5" s="43"/>
      <c r="F5" s="31"/>
      <c r="G5" s="30"/>
      <c r="H5" s="30"/>
      <c r="I5" s="30"/>
    </row>
    <row r="6" spans="1:9" x14ac:dyDescent="0.25">
      <c r="A6" s="51" t="s">
        <v>156</v>
      </c>
      <c r="B6" s="55"/>
      <c r="C6" s="55"/>
      <c r="D6" s="8">
        <v>1786000</v>
      </c>
      <c r="E6" s="44"/>
      <c r="F6" s="30"/>
      <c r="G6" s="30"/>
      <c r="H6" s="30"/>
      <c r="I6" s="30"/>
    </row>
    <row r="7" spans="1:9" x14ac:dyDescent="0.25">
      <c r="A7" s="51" t="s">
        <v>157</v>
      </c>
      <c r="B7" s="55"/>
      <c r="C7" s="55"/>
      <c r="D7" s="8">
        <v>1000000</v>
      </c>
      <c r="E7" s="44"/>
      <c r="F7" s="30"/>
      <c r="G7" s="30"/>
      <c r="H7" s="30"/>
      <c r="I7" s="30"/>
    </row>
    <row r="8" spans="1:9" x14ac:dyDescent="0.25">
      <c r="A8" s="51" t="s">
        <v>158</v>
      </c>
      <c r="B8" s="55"/>
      <c r="C8" s="55"/>
      <c r="D8" s="8">
        <v>1100000</v>
      </c>
      <c r="E8" s="44"/>
      <c r="F8" s="30"/>
      <c r="G8" s="30"/>
      <c r="H8" s="30"/>
      <c r="I8" s="30"/>
    </row>
    <row r="9" spans="1:9" x14ac:dyDescent="0.25">
      <c r="A9" s="51" t="s">
        <v>1</v>
      </c>
      <c r="B9" s="55"/>
      <c r="C9" s="55"/>
      <c r="D9" s="8">
        <f>D53-D10</f>
        <v>2802005.1999999993</v>
      </c>
      <c r="E9" s="44"/>
      <c r="F9" s="30" t="str">
        <f>IF(G1="01","январь",(IF(G1="02","февраль",(IF(G1="03","март",(IF(G1="04","апрель",(IF(G1="05","май",(IF(G1="06","июнь",(IF(G1="07","июль",(IF(G1="08","август",(IF(G1="09","сентябрь",(IF(G1="08","август",(IF(G1="09","сентябрь",(IF(G1="10","октябрь",(IF(G1="11","ноябрь","декабрь")))))))))))))))))))))))))</f>
        <v>февраль</v>
      </c>
      <c r="G9" s="30"/>
      <c r="H9" s="30"/>
      <c r="I9" s="30"/>
    </row>
    <row r="10" spans="1:9" x14ac:dyDescent="0.25">
      <c r="A10" s="56" t="s">
        <v>10</v>
      </c>
      <c r="B10" s="55"/>
      <c r="C10" s="55"/>
      <c r="D10" s="10">
        <v>8171155.5</v>
      </c>
      <c r="E10" s="45"/>
      <c r="F10" s="30"/>
      <c r="G10" s="30"/>
      <c r="H10" s="30"/>
      <c r="I10" s="30"/>
    </row>
    <row r="11" spans="1:9" x14ac:dyDescent="0.25">
      <c r="A11" s="56" t="s">
        <v>11</v>
      </c>
      <c r="B11" s="55"/>
      <c r="C11" s="55"/>
      <c r="D11" s="10">
        <f>SUM(D12:D52)</f>
        <v>2047862.0999999996</v>
      </c>
      <c r="E11" s="45"/>
      <c r="F11" s="30" t="s">
        <v>34</v>
      </c>
    </row>
    <row r="12" spans="1:9" ht="36" customHeight="1" x14ac:dyDescent="0.25">
      <c r="A12" s="63" t="s">
        <v>111</v>
      </c>
      <c r="B12" s="64"/>
      <c r="C12" s="65"/>
      <c r="D12" s="66">
        <v>64302.8</v>
      </c>
      <c r="E12" s="45"/>
      <c r="F12" s="30"/>
    </row>
    <row r="13" spans="1:9" ht="36" customHeight="1" x14ac:dyDescent="0.25">
      <c r="A13" s="63" t="s">
        <v>112</v>
      </c>
      <c r="B13" s="64"/>
      <c r="C13" s="65"/>
      <c r="D13" s="66">
        <v>44497</v>
      </c>
      <c r="E13" s="45"/>
      <c r="F13" s="30"/>
    </row>
    <row r="14" spans="1:9" ht="22.5" customHeight="1" x14ac:dyDescent="0.25">
      <c r="A14" s="63" t="s">
        <v>113</v>
      </c>
      <c r="B14" s="64"/>
      <c r="C14" s="65"/>
      <c r="D14" s="66">
        <v>93376.9</v>
      </c>
      <c r="E14" s="45"/>
      <c r="F14" s="30"/>
    </row>
    <row r="15" spans="1:9" ht="48.75" customHeight="1" x14ac:dyDescent="0.25">
      <c r="A15" s="63" t="s">
        <v>114</v>
      </c>
      <c r="B15" s="64"/>
      <c r="C15" s="65"/>
      <c r="D15" s="66">
        <v>10919.2</v>
      </c>
      <c r="E15" s="45"/>
      <c r="F15" s="30"/>
    </row>
    <row r="16" spans="1:9" ht="36" customHeight="1" x14ac:dyDescent="0.25">
      <c r="A16" s="63" t="s">
        <v>115</v>
      </c>
      <c r="B16" s="64"/>
      <c r="C16" s="65"/>
      <c r="D16" s="66">
        <v>25386.6</v>
      </c>
      <c r="E16" s="45"/>
      <c r="F16" s="30"/>
    </row>
    <row r="17" spans="1:6" ht="48" customHeight="1" x14ac:dyDescent="0.25">
      <c r="A17" s="63" t="s">
        <v>116</v>
      </c>
      <c r="B17" s="64"/>
      <c r="C17" s="65"/>
      <c r="D17" s="66">
        <v>128.80000000000001</v>
      </c>
      <c r="E17" s="45"/>
      <c r="F17" s="30"/>
    </row>
    <row r="18" spans="1:6" ht="36" customHeight="1" x14ac:dyDescent="0.25">
      <c r="A18" s="63" t="s">
        <v>117</v>
      </c>
      <c r="B18" s="64"/>
      <c r="C18" s="65"/>
      <c r="D18" s="66">
        <v>11431.7</v>
      </c>
      <c r="E18" s="45"/>
      <c r="F18" s="30"/>
    </row>
    <row r="19" spans="1:6" ht="47.25" customHeight="1" x14ac:dyDescent="0.25">
      <c r="A19" s="63" t="s">
        <v>118</v>
      </c>
      <c r="B19" s="64"/>
      <c r="C19" s="65"/>
      <c r="D19" s="66">
        <v>6647.4</v>
      </c>
      <c r="E19" s="45"/>
      <c r="F19" s="30"/>
    </row>
    <row r="20" spans="1:6" ht="36" customHeight="1" x14ac:dyDescent="0.25">
      <c r="A20" s="63" t="s">
        <v>119</v>
      </c>
      <c r="B20" s="64"/>
      <c r="C20" s="65"/>
      <c r="D20" s="66">
        <v>20.8</v>
      </c>
      <c r="E20" s="45"/>
      <c r="F20" s="30"/>
    </row>
    <row r="21" spans="1:6" ht="36" customHeight="1" x14ac:dyDescent="0.25">
      <c r="A21" s="63" t="s">
        <v>120</v>
      </c>
      <c r="B21" s="64"/>
      <c r="C21" s="65"/>
      <c r="D21" s="66">
        <v>40565.300000000003</v>
      </c>
      <c r="E21" s="45"/>
      <c r="F21" s="30"/>
    </row>
    <row r="22" spans="1:6" ht="36" customHeight="1" x14ac:dyDescent="0.25">
      <c r="A22" s="63" t="s">
        <v>121</v>
      </c>
      <c r="B22" s="64"/>
      <c r="C22" s="65"/>
      <c r="D22" s="66">
        <v>3022.7</v>
      </c>
      <c r="E22" s="45"/>
      <c r="F22" s="30"/>
    </row>
    <row r="23" spans="1:6" ht="36" customHeight="1" x14ac:dyDescent="0.25">
      <c r="A23" s="63" t="s">
        <v>122</v>
      </c>
      <c r="B23" s="64"/>
      <c r="C23" s="65"/>
      <c r="D23" s="66">
        <v>19388.2</v>
      </c>
      <c r="E23" s="45"/>
      <c r="F23" s="30"/>
    </row>
    <row r="24" spans="1:6" ht="51.75" customHeight="1" x14ac:dyDescent="0.25">
      <c r="A24" s="63" t="s">
        <v>123</v>
      </c>
      <c r="B24" s="64"/>
      <c r="C24" s="65"/>
      <c r="D24" s="66">
        <v>746.2</v>
      </c>
      <c r="E24" s="45"/>
      <c r="F24" s="30"/>
    </row>
    <row r="25" spans="1:6" ht="36" customHeight="1" x14ac:dyDescent="0.25">
      <c r="A25" s="63" t="s">
        <v>124</v>
      </c>
      <c r="B25" s="64"/>
      <c r="C25" s="65"/>
      <c r="D25" s="66">
        <v>1727.1</v>
      </c>
      <c r="E25" s="45"/>
      <c r="F25" s="30"/>
    </row>
    <row r="26" spans="1:6" ht="36" customHeight="1" x14ac:dyDescent="0.25">
      <c r="A26" s="63" t="s">
        <v>125</v>
      </c>
      <c r="B26" s="64"/>
      <c r="C26" s="65"/>
      <c r="D26" s="66">
        <v>293</v>
      </c>
      <c r="E26" s="45"/>
      <c r="F26" s="30"/>
    </row>
    <row r="27" spans="1:6" ht="52.5" customHeight="1" x14ac:dyDescent="0.25">
      <c r="A27" s="63" t="s">
        <v>126</v>
      </c>
      <c r="B27" s="64"/>
      <c r="C27" s="65"/>
      <c r="D27" s="66">
        <v>75977.899999999994</v>
      </c>
      <c r="E27" s="45"/>
      <c r="F27" s="30"/>
    </row>
    <row r="28" spans="1:6" ht="36" customHeight="1" x14ac:dyDescent="0.25">
      <c r="A28" s="63" t="s">
        <v>127</v>
      </c>
      <c r="B28" s="64"/>
      <c r="C28" s="65"/>
      <c r="D28" s="66">
        <v>700</v>
      </c>
      <c r="E28" s="45"/>
      <c r="F28" s="30"/>
    </row>
    <row r="29" spans="1:6" ht="36" customHeight="1" x14ac:dyDescent="0.25">
      <c r="A29" s="63" t="s">
        <v>128</v>
      </c>
      <c r="B29" s="64"/>
      <c r="C29" s="65"/>
      <c r="D29" s="66">
        <v>97.4</v>
      </c>
      <c r="E29" s="45"/>
      <c r="F29" s="30"/>
    </row>
    <row r="30" spans="1:6" ht="36" customHeight="1" x14ac:dyDescent="0.25">
      <c r="A30" s="63" t="s">
        <v>129</v>
      </c>
      <c r="B30" s="64"/>
      <c r="C30" s="65"/>
      <c r="D30" s="66">
        <v>28529.8</v>
      </c>
      <c r="E30" s="45"/>
      <c r="F30" s="30"/>
    </row>
    <row r="31" spans="1:6" ht="48" customHeight="1" x14ac:dyDescent="0.25">
      <c r="A31" s="63" t="s">
        <v>130</v>
      </c>
      <c r="B31" s="64"/>
      <c r="C31" s="65"/>
      <c r="D31" s="66">
        <v>8322.1</v>
      </c>
      <c r="E31" s="45"/>
      <c r="F31" s="30"/>
    </row>
    <row r="32" spans="1:6" ht="36" customHeight="1" x14ac:dyDescent="0.25">
      <c r="A32" s="63" t="s">
        <v>131</v>
      </c>
      <c r="B32" s="64"/>
      <c r="C32" s="65"/>
      <c r="D32" s="66">
        <v>16280.2</v>
      </c>
      <c r="E32" s="45"/>
      <c r="F32" s="30"/>
    </row>
    <row r="33" spans="1:6" ht="36" customHeight="1" x14ac:dyDescent="0.25">
      <c r="A33" s="63" t="s">
        <v>132</v>
      </c>
      <c r="B33" s="64"/>
      <c r="C33" s="65"/>
      <c r="D33" s="66">
        <v>2361.5</v>
      </c>
      <c r="E33" s="45"/>
      <c r="F33" s="30"/>
    </row>
    <row r="34" spans="1:6" ht="36" customHeight="1" x14ac:dyDescent="0.25">
      <c r="A34" s="63" t="s">
        <v>133</v>
      </c>
      <c r="B34" s="64"/>
      <c r="C34" s="65"/>
      <c r="D34" s="66">
        <v>19952.900000000001</v>
      </c>
      <c r="E34" s="45"/>
      <c r="F34" s="30"/>
    </row>
    <row r="35" spans="1:6" ht="46.5" customHeight="1" x14ac:dyDescent="0.25">
      <c r="A35" s="63" t="s">
        <v>134</v>
      </c>
      <c r="B35" s="64"/>
      <c r="C35" s="65"/>
      <c r="D35" s="66">
        <v>20940.099999999999</v>
      </c>
      <c r="E35" s="45"/>
      <c r="F35" s="30"/>
    </row>
    <row r="36" spans="1:6" ht="36" customHeight="1" x14ac:dyDescent="0.25">
      <c r="A36" s="63" t="s">
        <v>135</v>
      </c>
      <c r="B36" s="64"/>
      <c r="C36" s="65"/>
      <c r="D36" s="66">
        <v>13933.6</v>
      </c>
      <c r="E36" s="45"/>
      <c r="F36" s="30"/>
    </row>
    <row r="37" spans="1:6" ht="36" customHeight="1" x14ac:dyDescent="0.25">
      <c r="A37" s="63" t="s">
        <v>136</v>
      </c>
      <c r="B37" s="64"/>
      <c r="C37" s="65"/>
      <c r="D37" s="66">
        <v>9668</v>
      </c>
      <c r="E37" s="45"/>
      <c r="F37" s="30"/>
    </row>
    <row r="38" spans="1:6" ht="36" customHeight="1" x14ac:dyDescent="0.25">
      <c r="A38" s="63" t="s">
        <v>137</v>
      </c>
      <c r="B38" s="64"/>
      <c r="C38" s="65"/>
      <c r="D38" s="66">
        <v>30000</v>
      </c>
      <c r="E38" s="45"/>
      <c r="F38" s="30"/>
    </row>
    <row r="39" spans="1:6" ht="66.75" customHeight="1" x14ac:dyDescent="0.25">
      <c r="A39" s="63" t="s">
        <v>138</v>
      </c>
      <c r="B39" s="64"/>
      <c r="C39" s="65"/>
      <c r="D39" s="66">
        <v>78043.5</v>
      </c>
      <c r="E39" s="45"/>
      <c r="F39" s="30"/>
    </row>
    <row r="40" spans="1:6" ht="21.75" customHeight="1" x14ac:dyDescent="0.25">
      <c r="A40" s="63" t="s">
        <v>139</v>
      </c>
      <c r="B40" s="64"/>
      <c r="C40" s="65"/>
      <c r="D40" s="66">
        <v>6983.2</v>
      </c>
      <c r="E40" s="45"/>
      <c r="F40" s="30"/>
    </row>
    <row r="41" spans="1:6" ht="36" customHeight="1" x14ac:dyDescent="0.25">
      <c r="A41" s="63" t="s">
        <v>140</v>
      </c>
      <c r="B41" s="64"/>
      <c r="C41" s="65"/>
      <c r="D41" s="66">
        <v>579.79999999999995</v>
      </c>
      <c r="E41" s="45"/>
      <c r="F41" s="30"/>
    </row>
    <row r="42" spans="1:6" ht="36" customHeight="1" x14ac:dyDescent="0.25">
      <c r="A42" s="63" t="s">
        <v>141</v>
      </c>
      <c r="B42" s="64"/>
      <c r="C42" s="65"/>
      <c r="D42" s="66">
        <v>547.5</v>
      </c>
      <c r="E42" s="45"/>
      <c r="F42" s="30"/>
    </row>
    <row r="43" spans="1:6" ht="51" customHeight="1" x14ac:dyDescent="0.25">
      <c r="A43" s="63" t="s">
        <v>142</v>
      </c>
      <c r="B43" s="64"/>
      <c r="C43" s="65"/>
      <c r="D43" s="66">
        <v>54001.3</v>
      </c>
      <c r="E43" s="45"/>
      <c r="F43" s="30"/>
    </row>
    <row r="44" spans="1:6" ht="80.25" customHeight="1" x14ac:dyDescent="0.25">
      <c r="A44" s="63" t="s">
        <v>143</v>
      </c>
      <c r="B44" s="64"/>
      <c r="C44" s="65"/>
      <c r="D44" s="66">
        <v>6827.7</v>
      </c>
      <c r="E44" s="45"/>
      <c r="F44" s="30"/>
    </row>
    <row r="45" spans="1:6" ht="36" customHeight="1" x14ac:dyDescent="0.25">
      <c r="A45" s="63" t="s">
        <v>144</v>
      </c>
      <c r="B45" s="64"/>
      <c r="C45" s="65"/>
      <c r="D45" s="66">
        <v>144.1</v>
      </c>
      <c r="E45" s="45"/>
      <c r="F45" s="30"/>
    </row>
    <row r="46" spans="1:6" ht="63" customHeight="1" x14ac:dyDescent="0.25">
      <c r="A46" s="63" t="s">
        <v>145</v>
      </c>
      <c r="B46" s="64"/>
      <c r="C46" s="65"/>
      <c r="D46" s="66">
        <v>400000</v>
      </c>
      <c r="E46" s="45"/>
      <c r="F46" s="30"/>
    </row>
    <row r="47" spans="1:6" ht="36" customHeight="1" x14ac:dyDescent="0.25">
      <c r="A47" s="63" t="s">
        <v>146</v>
      </c>
      <c r="B47" s="64"/>
      <c r="C47" s="65"/>
      <c r="D47" s="66">
        <v>-3282.1</v>
      </c>
      <c r="E47" s="45"/>
      <c r="F47" s="30"/>
    </row>
    <row r="48" spans="1:6" ht="36" customHeight="1" x14ac:dyDescent="0.25">
      <c r="A48" s="63" t="s">
        <v>147</v>
      </c>
      <c r="B48" s="64"/>
      <c r="C48" s="65"/>
      <c r="D48" s="66">
        <v>6655.3</v>
      </c>
      <c r="E48" s="45"/>
      <c r="F48" s="30"/>
    </row>
    <row r="49" spans="1:6" ht="19.5" customHeight="1" x14ac:dyDescent="0.25">
      <c r="A49" s="63" t="s">
        <v>148</v>
      </c>
      <c r="B49" s="64"/>
      <c r="C49" s="65"/>
      <c r="D49" s="66">
        <v>3265.3</v>
      </c>
      <c r="E49" s="45"/>
      <c r="F49" s="30"/>
    </row>
    <row r="50" spans="1:6" ht="21" customHeight="1" x14ac:dyDescent="0.25">
      <c r="A50" s="63" t="s">
        <v>149</v>
      </c>
      <c r="B50" s="64"/>
      <c r="C50" s="65"/>
      <c r="D50" s="66">
        <v>702794.9</v>
      </c>
      <c r="E50" s="45"/>
      <c r="F50" s="30"/>
    </row>
    <row r="51" spans="1:6" ht="33" customHeight="1" x14ac:dyDescent="0.25">
      <c r="A51" s="63" t="s">
        <v>150</v>
      </c>
      <c r="B51" s="64"/>
      <c r="C51" s="65"/>
      <c r="D51" s="66">
        <v>246958</v>
      </c>
      <c r="E51" s="45"/>
      <c r="F51" s="30"/>
    </row>
    <row r="52" spans="1:6" ht="31.5" customHeight="1" x14ac:dyDescent="0.25">
      <c r="A52" s="63" t="s">
        <v>151</v>
      </c>
      <c r="B52" s="64"/>
      <c r="C52" s="65"/>
      <c r="D52" s="66">
        <v>-4873.6000000000004</v>
      </c>
      <c r="E52" s="45"/>
      <c r="F52" s="30"/>
    </row>
    <row r="53" spans="1:6" x14ac:dyDescent="0.25">
      <c r="A53" s="57" t="s">
        <v>12</v>
      </c>
      <c r="B53" s="58"/>
      <c r="C53" s="58"/>
      <c r="D53" s="62">
        <v>10973160.699999999</v>
      </c>
      <c r="E53" s="45"/>
      <c r="F53" s="30" t="s">
        <v>35</v>
      </c>
    </row>
    <row r="54" spans="1:6" x14ac:dyDescent="0.25">
      <c r="A54" s="57" t="s">
        <v>13</v>
      </c>
      <c r="B54" s="58"/>
      <c r="C54" s="58"/>
      <c r="D54" s="62">
        <f>B101+'Муниципальные районы'!P41</f>
        <v>12256006.84327</v>
      </c>
      <c r="E54" s="45"/>
    </row>
    <row r="55" spans="1:6" ht="15" customHeight="1" x14ac:dyDescent="0.25">
      <c r="A55" s="50" t="s">
        <v>155</v>
      </c>
      <c r="B55" s="51"/>
      <c r="C55" s="51"/>
      <c r="D55" s="9">
        <v>4840459.8</v>
      </c>
      <c r="E55" s="23"/>
    </row>
    <row r="56" spans="1:6" x14ac:dyDescent="0.25">
      <c r="A56" s="59" t="s">
        <v>14</v>
      </c>
      <c r="B56" s="60"/>
      <c r="C56" s="60"/>
      <c r="D56" s="9"/>
      <c r="E56" s="23"/>
    </row>
    <row r="57" spans="1:6" x14ac:dyDescent="0.25">
      <c r="A57" s="59" t="s">
        <v>15</v>
      </c>
      <c r="B57" s="60"/>
      <c r="C57" s="60"/>
      <c r="D57" s="68">
        <v>1201</v>
      </c>
      <c r="E57" s="23"/>
    </row>
    <row r="58" spans="1:6" ht="96" customHeight="1" x14ac:dyDescent="0.25">
      <c r="A58" s="59" t="s">
        <v>152</v>
      </c>
      <c r="B58" s="60"/>
      <c r="C58" s="60"/>
      <c r="D58" s="67">
        <v>-390294.5</v>
      </c>
      <c r="E58" s="23"/>
    </row>
    <row r="59" spans="1:6" x14ac:dyDescent="0.25">
      <c r="A59" s="50" t="s">
        <v>153</v>
      </c>
      <c r="B59" s="51"/>
      <c r="C59" s="51"/>
      <c r="D59" s="9">
        <v>4450165.3</v>
      </c>
      <c r="E59" s="23"/>
    </row>
    <row r="60" spans="1:6" x14ac:dyDescent="0.25">
      <c r="A60" s="24"/>
      <c r="B60" s="25"/>
      <c r="C60" s="25"/>
      <c r="D60" s="23"/>
      <c r="E60" s="23"/>
    </row>
    <row r="61" spans="1:6" x14ac:dyDescent="0.25">
      <c r="A61" s="24"/>
      <c r="B61" s="25"/>
      <c r="C61" s="25"/>
      <c r="D61" s="23"/>
      <c r="E61" s="23"/>
    </row>
    <row r="62" spans="1:6" x14ac:dyDescent="0.25">
      <c r="A62" s="24"/>
      <c r="B62" s="25"/>
      <c r="C62" s="25"/>
      <c r="D62" s="23"/>
      <c r="E62" s="23"/>
    </row>
    <row r="63" spans="1:6" x14ac:dyDescent="0.25">
      <c r="A63" s="26" t="s">
        <v>16</v>
      </c>
      <c r="B63" s="11"/>
      <c r="C63" s="11"/>
      <c r="D63" s="12"/>
      <c r="E63" s="12"/>
    </row>
    <row r="64" spans="1:6" x14ac:dyDescent="0.25">
      <c r="A64" s="52" t="s">
        <v>17</v>
      </c>
      <c r="B64" s="54" t="s">
        <v>2</v>
      </c>
      <c r="C64" s="61" t="s">
        <v>3</v>
      </c>
      <c r="D64" s="61"/>
      <c r="E64" s="61"/>
    </row>
    <row r="65" spans="1:5" ht="90" customHeight="1" x14ac:dyDescent="0.25">
      <c r="A65" s="53"/>
      <c r="B65" s="54"/>
      <c r="C65" s="46" t="s">
        <v>4</v>
      </c>
      <c r="D65" s="46" t="s">
        <v>5</v>
      </c>
      <c r="E65" s="27" t="s">
        <v>33</v>
      </c>
    </row>
    <row r="66" spans="1:5" x14ac:dyDescent="0.25">
      <c r="A66" s="13" t="s">
        <v>74</v>
      </c>
      <c r="B66" s="38">
        <v>27805.166659999999</v>
      </c>
      <c r="C66" s="38">
        <v>18995.452259999998</v>
      </c>
      <c r="D66" s="38">
        <v>4774.3910100000003</v>
      </c>
      <c r="E66" s="38"/>
    </row>
    <row r="67" spans="1:5" x14ac:dyDescent="0.25">
      <c r="A67" s="13" t="s">
        <v>75</v>
      </c>
      <c r="B67" s="38">
        <v>8562.7609200000006</v>
      </c>
      <c r="C67" s="38">
        <v>7828.2492000000002</v>
      </c>
      <c r="D67" s="38">
        <v>17.7377</v>
      </c>
      <c r="E67" s="38"/>
    </row>
    <row r="68" spans="1:5" x14ac:dyDescent="0.25">
      <c r="A68" s="13" t="s">
        <v>76</v>
      </c>
      <c r="B68" s="38">
        <v>22801.229060000001</v>
      </c>
      <c r="C68" s="38">
        <v>16891.015630000002</v>
      </c>
      <c r="D68" s="38">
        <v>3889.1740500000001</v>
      </c>
      <c r="E68" s="38"/>
    </row>
    <row r="69" spans="1:5" x14ac:dyDescent="0.25">
      <c r="A69" s="13" t="s">
        <v>77</v>
      </c>
      <c r="B69" s="38">
        <v>146627.90539</v>
      </c>
      <c r="C69" s="38">
        <v>41095.6875</v>
      </c>
      <c r="D69" s="38">
        <v>10494.77087</v>
      </c>
      <c r="E69" s="38"/>
    </row>
    <row r="70" spans="1:5" ht="30" x14ac:dyDescent="0.25">
      <c r="A70" s="13" t="s">
        <v>78</v>
      </c>
      <c r="B70" s="38">
        <v>346765.73664000002</v>
      </c>
      <c r="C70" s="38">
        <v>7677.98009</v>
      </c>
      <c r="D70" s="38">
        <v>1850.6049800000001</v>
      </c>
      <c r="E70" s="38">
        <v>1174.99108</v>
      </c>
    </row>
    <row r="71" spans="1:5" x14ac:dyDescent="0.25">
      <c r="A71" s="13" t="s">
        <v>79</v>
      </c>
      <c r="B71" s="38">
        <v>24294.554349999999</v>
      </c>
      <c r="C71" s="38">
        <v>9949.9346800000003</v>
      </c>
      <c r="D71" s="38">
        <v>2616.7001100000002</v>
      </c>
      <c r="E71" s="38"/>
    </row>
    <row r="72" spans="1:5" x14ac:dyDescent="0.25">
      <c r="A72" s="13" t="s">
        <v>80</v>
      </c>
      <c r="B72" s="38">
        <v>3685.02331</v>
      </c>
      <c r="C72" s="38">
        <v>2179.2049299999999</v>
      </c>
      <c r="D72" s="38">
        <v>734.45737999999994</v>
      </c>
      <c r="E72" s="38"/>
    </row>
    <row r="73" spans="1:5" ht="30" x14ac:dyDescent="0.25">
      <c r="A73" s="13" t="s">
        <v>81</v>
      </c>
      <c r="B73" s="38">
        <v>5293589.7323700003</v>
      </c>
      <c r="C73" s="38">
        <v>10536.740599999999</v>
      </c>
      <c r="D73" s="38">
        <v>4550.3479500000003</v>
      </c>
      <c r="E73" s="38"/>
    </row>
    <row r="74" spans="1:5" x14ac:dyDescent="0.25">
      <c r="A74" s="13" t="s">
        <v>82</v>
      </c>
      <c r="B74" s="38">
        <v>52107.616730000002</v>
      </c>
      <c r="C74" s="38">
        <v>13130.100469999999</v>
      </c>
      <c r="D74" s="38">
        <v>3824.4371799999999</v>
      </c>
      <c r="E74" s="38"/>
    </row>
    <row r="75" spans="1:5" x14ac:dyDescent="0.25">
      <c r="A75" s="13" t="s">
        <v>83</v>
      </c>
      <c r="B75" s="38">
        <v>152563.44208000001</v>
      </c>
      <c r="C75" s="38">
        <v>15692.12983</v>
      </c>
      <c r="D75" s="38">
        <v>4336.1817199999996</v>
      </c>
      <c r="E75" s="38">
        <v>8449.7564500000008</v>
      </c>
    </row>
    <row r="76" spans="1:5" x14ac:dyDescent="0.25">
      <c r="A76" s="13" t="s">
        <v>84</v>
      </c>
      <c r="B76" s="38">
        <v>520705.62294999999</v>
      </c>
      <c r="C76" s="38">
        <v>9543.0487200000007</v>
      </c>
      <c r="D76" s="38">
        <v>2726.83122</v>
      </c>
      <c r="E76" s="38">
        <v>700.80853000000002</v>
      </c>
    </row>
    <row r="77" spans="1:5" x14ac:dyDescent="0.25">
      <c r="A77" s="13" t="s">
        <v>85</v>
      </c>
      <c r="B77" s="38">
        <v>1133242.2641</v>
      </c>
      <c r="C77" s="38">
        <v>27501.666870000001</v>
      </c>
      <c r="D77" s="38">
        <v>6201.4811</v>
      </c>
      <c r="E77" s="38">
        <v>661855.98192000005</v>
      </c>
    </row>
    <row r="78" spans="1:5" ht="30" x14ac:dyDescent="0.25">
      <c r="A78" s="13" t="s">
        <v>86</v>
      </c>
      <c r="B78" s="38">
        <v>837953.75460999995</v>
      </c>
      <c r="C78" s="38">
        <v>39818.200969999998</v>
      </c>
      <c r="D78" s="38">
        <v>9950.0368899999994</v>
      </c>
      <c r="E78" s="38">
        <v>503321.59779000003</v>
      </c>
    </row>
    <row r="79" spans="1:5" x14ac:dyDescent="0.25">
      <c r="A79" s="13" t="s">
        <v>87</v>
      </c>
      <c r="B79" s="38">
        <v>99958.030669999993</v>
      </c>
      <c r="C79" s="38">
        <v>3023.3159999999998</v>
      </c>
      <c r="D79" s="38">
        <v>770.01783999999998</v>
      </c>
      <c r="E79" s="38"/>
    </row>
    <row r="80" spans="1:5" x14ac:dyDescent="0.25">
      <c r="A80" s="13" t="s">
        <v>88</v>
      </c>
      <c r="B80" s="38">
        <v>157537.83452</v>
      </c>
      <c r="C80" s="38">
        <v>79011.283460000006</v>
      </c>
      <c r="D80" s="38">
        <v>39431.791270000002</v>
      </c>
      <c r="E80" s="38">
        <v>635.23312999999996</v>
      </c>
    </row>
    <row r="81" spans="1:5" x14ac:dyDescent="0.25">
      <c r="A81" s="13" t="s">
        <v>89</v>
      </c>
      <c r="B81" s="38">
        <v>58358.363700000002</v>
      </c>
      <c r="C81" s="38">
        <v>23378.205290000002</v>
      </c>
      <c r="D81" s="38">
        <v>5815.4028900000003</v>
      </c>
      <c r="E81" s="38"/>
    </row>
    <row r="82" spans="1:5" ht="30" x14ac:dyDescent="0.25">
      <c r="A82" s="13" t="s">
        <v>90</v>
      </c>
      <c r="B82" s="38">
        <v>14363.24006</v>
      </c>
      <c r="C82" s="38">
        <v>4312.74208</v>
      </c>
      <c r="D82" s="38">
        <v>1292.81798</v>
      </c>
      <c r="E82" s="38"/>
    </row>
    <row r="83" spans="1:5" x14ac:dyDescent="0.25">
      <c r="A83" s="13" t="s">
        <v>91</v>
      </c>
      <c r="B83" s="38">
        <v>44927.178509999998</v>
      </c>
      <c r="C83" s="38">
        <v>20090.224699999999</v>
      </c>
      <c r="D83" s="38">
        <v>5722.2263300000004</v>
      </c>
      <c r="E83" s="38">
        <v>14630.92238</v>
      </c>
    </row>
    <row r="84" spans="1:5" x14ac:dyDescent="0.25">
      <c r="A84" s="13" t="s">
        <v>92</v>
      </c>
      <c r="B84" s="38">
        <v>345054.68693000003</v>
      </c>
      <c r="C84" s="38">
        <v>12232.74577</v>
      </c>
      <c r="D84" s="38">
        <v>2806.3934199999999</v>
      </c>
      <c r="E84" s="38"/>
    </row>
    <row r="85" spans="1:5" ht="30" x14ac:dyDescent="0.25">
      <c r="A85" s="13" t="s">
        <v>93</v>
      </c>
      <c r="B85" s="38">
        <v>34874.692739999999</v>
      </c>
      <c r="C85" s="38">
        <v>20261.515459999999</v>
      </c>
      <c r="D85" s="38">
        <v>4153.9332700000004</v>
      </c>
      <c r="E85" s="38">
        <v>105.3676</v>
      </c>
    </row>
    <row r="86" spans="1:5" x14ac:dyDescent="0.25">
      <c r="A86" s="13" t="s">
        <v>94</v>
      </c>
      <c r="B86" s="38">
        <v>4891.0951699999996</v>
      </c>
      <c r="C86" s="38">
        <v>3409.3098100000002</v>
      </c>
      <c r="D86" s="38">
        <v>950</v>
      </c>
      <c r="E86" s="38"/>
    </row>
    <row r="87" spans="1:5" x14ac:dyDescent="0.25">
      <c r="A87" s="13" t="s">
        <v>95</v>
      </c>
      <c r="B87" s="38">
        <v>3172.8904900000002</v>
      </c>
      <c r="C87" s="38">
        <v>2054.0433600000001</v>
      </c>
      <c r="D87" s="38">
        <v>698.81309999999996</v>
      </c>
      <c r="E87" s="38"/>
    </row>
    <row r="88" spans="1:5" x14ac:dyDescent="0.25">
      <c r="A88" s="13" t="s">
        <v>96</v>
      </c>
      <c r="B88" s="38">
        <v>1913.34457</v>
      </c>
      <c r="C88" s="38">
        <v>1761.7825</v>
      </c>
      <c r="D88" s="38"/>
      <c r="E88" s="38"/>
    </row>
    <row r="89" spans="1:5" x14ac:dyDescent="0.25">
      <c r="A89" s="13" t="s">
        <v>97</v>
      </c>
      <c r="B89" s="38">
        <v>5697.9849599999998</v>
      </c>
      <c r="C89" s="38">
        <v>4316.5812400000004</v>
      </c>
      <c r="D89" s="38">
        <v>1303.6075699999999</v>
      </c>
      <c r="E89" s="38"/>
    </row>
    <row r="90" spans="1:5" x14ac:dyDescent="0.25">
      <c r="A90" s="13" t="s">
        <v>98</v>
      </c>
      <c r="B90" s="38">
        <v>67486.755149999997</v>
      </c>
      <c r="C90" s="38">
        <v>7934.0704699999997</v>
      </c>
      <c r="D90" s="38">
        <v>2371.98252</v>
      </c>
      <c r="E90" s="38"/>
    </row>
    <row r="91" spans="1:5" ht="30" x14ac:dyDescent="0.25">
      <c r="A91" s="13" t="s">
        <v>99</v>
      </c>
      <c r="B91" s="38">
        <v>598.90385000000003</v>
      </c>
      <c r="C91" s="38">
        <v>462.79124000000002</v>
      </c>
      <c r="D91" s="38">
        <v>120.83163999999999</v>
      </c>
      <c r="E91" s="38"/>
    </row>
    <row r="92" spans="1:5" x14ac:dyDescent="0.25">
      <c r="A92" s="13" t="s">
        <v>100</v>
      </c>
      <c r="B92" s="38">
        <v>190639.84812000001</v>
      </c>
      <c r="C92" s="38">
        <v>3355.3579500000001</v>
      </c>
      <c r="D92" s="38">
        <v>855.96266000000003</v>
      </c>
      <c r="E92" s="38">
        <v>114.995</v>
      </c>
    </row>
    <row r="93" spans="1:5" x14ac:dyDescent="0.25">
      <c r="A93" s="13" t="s">
        <v>101</v>
      </c>
      <c r="B93" s="38">
        <v>56796.583010000002</v>
      </c>
      <c r="C93" s="38">
        <v>14912.927320000001</v>
      </c>
      <c r="D93" s="38">
        <v>5183.4530500000001</v>
      </c>
      <c r="E93" s="38"/>
    </row>
    <row r="94" spans="1:5" x14ac:dyDescent="0.25">
      <c r="A94" s="13" t="s">
        <v>102</v>
      </c>
      <c r="B94" s="38">
        <v>13649.932500000001</v>
      </c>
      <c r="C94" s="38">
        <v>3854.4102600000001</v>
      </c>
      <c r="D94" s="38">
        <v>952.08282999999994</v>
      </c>
      <c r="E94" s="38"/>
    </row>
    <row r="95" spans="1:5" x14ac:dyDescent="0.25">
      <c r="A95" s="13" t="s">
        <v>103</v>
      </c>
      <c r="B95" s="38">
        <v>939.18146000000002</v>
      </c>
      <c r="C95" s="38">
        <v>609.69106999999997</v>
      </c>
      <c r="D95" s="38">
        <v>244.17174</v>
      </c>
      <c r="E95" s="38"/>
    </row>
    <row r="96" spans="1:5" ht="30" x14ac:dyDescent="0.25">
      <c r="A96" s="13" t="s">
        <v>104</v>
      </c>
      <c r="B96" s="38">
        <v>11986.291569999999</v>
      </c>
      <c r="C96" s="38">
        <v>7430.8372300000001</v>
      </c>
      <c r="D96" s="38">
        <v>2228.0733599999999</v>
      </c>
      <c r="E96" s="38"/>
    </row>
    <row r="97" spans="1:5" ht="30" x14ac:dyDescent="0.25">
      <c r="A97" s="13" t="s">
        <v>105</v>
      </c>
      <c r="B97" s="38">
        <v>7045.32186</v>
      </c>
      <c r="C97" s="38">
        <v>4467.4707799999996</v>
      </c>
      <c r="D97" s="38">
        <v>998.01331000000005</v>
      </c>
      <c r="E97" s="38"/>
    </row>
    <row r="98" spans="1:5" ht="30" x14ac:dyDescent="0.25">
      <c r="A98" s="13" t="s">
        <v>106</v>
      </c>
      <c r="B98" s="38">
        <v>166458.22334</v>
      </c>
      <c r="C98" s="38">
        <v>6338.5476900000003</v>
      </c>
      <c r="D98" s="38">
        <v>1661.4230399999999</v>
      </c>
      <c r="E98" s="38"/>
    </row>
    <row r="99" spans="1:5" x14ac:dyDescent="0.25">
      <c r="A99" s="13" t="s">
        <v>107</v>
      </c>
      <c r="B99" s="38">
        <v>605.59313999999995</v>
      </c>
      <c r="C99" s="38">
        <v>409.88413000000003</v>
      </c>
      <c r="D99" s="38">
        <v>123.78501</v>
      </c>
      <c r="E99" s="38"/>
    </row>
    <row r="100" spans="1:5" x14ac:dyDescent="0.25">
      <c r="A100" s="13" t="s">
        <v>108</v>
      </c>
      <c r="B100" s="38">
        <v>382.82771000000002</v>
      </c>
      <c r="C100" s="38">
        <v>294.03050000000002</v>
      </c>
      <c r="D100" s="38">
        <v>88.797210000000007</v>
      </c>
      <c r="E100" s="38"/>
    </row>
    <row r="101" spans="1:5" x14ac:dyDescent="0.25">
      <c r="A101" s="28" t="s">
        <v>2</v>
      </c>
      <c r="B101" s="39">
        <v>9858043.6131999996</v>
      </c>
      <c r="C101" s="39">
        <v>444761.18005999998</v>
      </c>
      <c r="D101" s="39">
        <v>133740.7322</v>
      </c>
      <c r="E101" s="39">
        <v>1190989.6538800001</v>
      </c>
    </row>
  </sheetData>
  <mergeCells count="60">
    <mergeCell ref="A59:C59"/>
    <mergeCell ref="A6:C6"/>
    <mergeCell ref="A7:C7"/>
    <mergeCell ref="A8:C8"/>
    <mergeCell ref="A49:C49"/>
    <mergeCell ref="A50:C50"/>
    <mergeCell ref="A51:C51"/>
    <mergeCell ref="A52:C52"/>
    <mergeCell ref="A58:C58"/>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1:D1"/>
    <mergeCell ref="A2:D2"/>
    <mergeCell ref="A5:C5"/>
    <mergeCell ref="A55:C55"/>
    <mergeCell ref="A64:A65"/>
    <mergeCell ref="B64:B65"/>
    <mergeCell ref="A9:C9"/>
    <mergeCell ref="A10:C10"/>
    <mergeCell ref="A11:C11"/>
    <mergeCell ref="A53:C53"/>
    <mergeCell ref="A54:C54"/>
    <mergeCell ref="A56:C56"/>
    <mergeCell ref="A57:C57"/>
    <mergeCell ref="C64:E64"/>
    <mergeCell ref="A12:C12"/>
    <mergeCell ref="A13:C13"/>
  </mergeCells>
  <pageMargins left="0.70866141732283472" right="0.22" top="0.3" bottom="0.36" header="0.2" footer="0.2"/>
  <pageSetup paperSize="9" scale="6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Normal="100" zoomScaleSheetLayoutView="100" workbookViewId="0">
      <selection activeCell="A41" sqref="A41:T41"/>
    </sheetView>
  </sheetViews>
  <sheetFormatPr defaultRowHeight="15" x14ac:dyDescent="0.25"/>
  <cols>
    <col min="1" max="1" width="38.28515625" customWidth="1"/>
    <col min="2" max="2" width="13.140625" customWidth="1"/>
    <col min="3" max="3" width="14.28515625" customWidth="1"/>
    <col min="4" max="4" width="14.5703125" customWidth="1"/>
    <col min="5" max="5" width="14.28515625" customWidth="1"/>
    <col min="6" max="6" width="14.5703125" customWidth="1"/>
    <col min="7" max="7" width="14.42578125" customWidth="1"/>
    <col min="8" max="8" width="14.28515625" customWidth="1"/>
    <col min="9" max="9" width="13.85546875" customWidth="1"/>
    <col min="10" max="10" width="12.7109375" customWidth="1"/>
    <col min="11" max="11" width="11" customWidth="1"/>
    <col min="12" max="12" width="14.28515625" customWidth="1"/>
    <col min="13" max="13" width="14.42578125" customWidth="1"/>
    <col min="14" max="14" width="14" customWidth="1"/>
    <col min="15" max="15" width="14.42578125" customWidth="1"/>
    <col min="16" max="16" width="12.85546875" customWidth="1"/>
  </cols>
  <sheetData>
    <row r="1" spans="1:20" s="18" customFormat="1" ht="15.75" x14ac:dyDescent="0.25">
      <c r="A1" s="21"/>
      <c r="C1" s="19" t="s">
        <v>8</v>
      </c>
    </row>
    <row r="2" spans="1:20" x14ac:dyDescent="0.25">
      <c r="A2" s="22" t="str">
        <f>TEXT(EndData2,"[$-FC19]ДД.ММ.ГГГ")</f>
        <v>00.01.1900</v>
      </c>
      <c r="C2" s="14"/>
      <c r="P2" s="16" t="s">
        <v>7</v>
      </c>
    </row>
    <row r="3" spans="1:20" s="17" customFormat="1" ht="51" x14ac:dyDescent="0.25">
      <c r="A3" s="20" t="s">
        <v>18</v>
      </c>
      <c r="B3" s="36" t="s">
        <v>19</v>
      </c>
      <c r="C3" s="37" t="s">
        <v>20</v>
      </c>
      <c r="D3" s="37" t="s">
        <v>21</v>
      </c>
      <c r="E3" s="37" t="s">
        <v>22</v>
      </c>
      <c r="F3" s="37" t="s">
        <v>23</v>
      </c>
      <c r="G3" s="37" t="s">
        <v>24</v>
      </c>
      <c r="H3" s="37" t="s">
        <v>25</v>
      </c>
      <c r="I3" s="37" t="s">
        <v>26</v>
      </c>
      <c r="J3" s="37" t="s">
        <v>27</v>
      </c>
      <c r="K3" s="37" t="s">
        <v>28</v>
      </c>
      <c r="L3" s="37" t="s">
        <v>29</v>
      </c>
      <c r="M3" s="37" t="s">
        <v>30</v>
      </c>
      <c r="N3" s="37" t="s">
        <v>31</v>
      </c>
      <c r="O3" s="37" t="s">
        <v>32</v>
      </c>
      <c r="P3" s="15" t="s">
        <v>6</v>
      </c>
    </row>
    <row r="4" spans="1:20" ht="45" x14ac:dyDescent="0.25">
      <c r="A4" s="35" t="s">
        <v>36</v>
      </c>
      <c r="B4" s="40"/>
      <c r="C4" s="40">
        <v>18447.2</v>
      </c>
      <c r="D4" s="40">
        <v>27932</v>
      </c>
      <c r="E4" s="40">
        <v>4040</v>
      </c>
      <c r="F4" s="40">
        <v>650</v>
      </c>
      <c r="G4" s="40">
        <v>11616.5</v>
      </c>
      <c r="H4" s="40">
        <v>18116.150000000001</v>
      </c>
      <c r="I4" s="40">
        <v>8600</v>
      </c>
      <c r="J4" s="40">
        <v>14510.083199999999</v>
      </c>
      <c r="K4" s="40">
        <v>5877.25</v>
      </c>
      <c r="L4" s="40">
        <v>15387</v>
      </c>
      <c r="M4" s="40"/>
      <c r="N4" s="40">
        <v>15625</v>
      </c>
      <c r="O4" s="40">
        <v>20000</v>
      </c>
      <c r="P4" s="41">
        <v>160801.1832</v>
      </c>
      <c r="Q4" s="34"/>
      <c r="R4" s="34"/>
      <c r="S4" s="34"/>
      <c r="T4" s="34"/>
    </row>
    <row r="5" spans="1:20" ht="45" x14ac:dyDescent="0.25">
      <c r="A5" s="35" t="s">
        <v>37</v>
      </c>
      <c r="B5" s="40">
        <v>126713.72994999999</v>
      </c>
      <c r="C5" s="40">
        <v>10980.87818</v>
      </c>
      <c r="D5" s="40">
        <v>2599.5826099999999</v>
      </c>
      <c r="E5" s="40">
        <v>239.69399999999999</v>
      </c>
      <c r="F5" s="40">
        <v>1000</v>
      </c>
      <c r="G5" s="40">
        <v>25648.639999999999</v>
      </c>
      <c r="H5" s="40"/>
      <c r="I5" s="40">
        <v>300</v>
      </c>
      <c r="J5" s="40">
        <v>231.81818000000001</v>
      </c>
      <c r="K5" s="40">
        <v>560</v>
      </c>
      <c r="L5" s="40"/>
      <c r="M5" s="40">
        <v>295.56799999999998</v>
      </c>
      <c r="N5" s="40">
        <v>39726.699999999997</v>
      </c>
      <c r="O5" s="40">
        <v>7903.2</v>
      </c>
      <c r="P5" s="41">
        <v>216199.81091999999</v>
      </c>
      <c r="Q5" s="34"/>
      <c r="R5" s="34"/>
      <c r="S5" s="34"/>
      <c r="T5" s="34"/>
    </row>
    <row r="6" spans="1:20" ht="60" x14ac:dyDescent="0.25">
      <c r="A6" s="35" t="s">
        <v>38</v>
      </c>
      <c r="B6" s="40">
        <v>400</v>
      </c>
      <c r="C6" s="40">
        <v>83198.154920000001</v>
      </c>
      <c r="D6" s="40">
        <v>65900</v>
      </c>
      <c r="E6" s="40">
        <v>38000</v>
      </c>
      <c r="F6" s="40">
        <v>9400</v>
      </c>
      <c r="G6" s="40">
        <v>39230</v>
      </c>
      <c r="H6" s="40">
        <v>41419.199999999997</v>
      </c>
      <c r="I6" s="40">
        <v>8200</v>
      </c>
      <c r="J6" s="40">
        <v>37135.966999999997</v>
      </c>
      <c r="K6" s="40">
        <v>15300</v>
      </c>
      <c r="L6" s="40">
        <v>37050.332000000002</v>
      </c>
      <c r="M6" s="40">
        <v>25506.166000000001</v>
      </c>
      <c r="N6" s="40">
        <v>13774</v>
      </c>
      <c r="O6" s="40">
        <v>39631</v>
      </c>
      <c r="P6" s="41">
        <v>454144.81991999998</v>
      </c>
      <c r="Q6" s="34"/>
      <c r="R6" s="34"/>
      <c r="S6" s="34"/>
      <c r="T6" s="34"/>
    </row>
    <row r="7" spans="1:20" ht="105" x14ac:dyDescent="0.25">
      <c r="A7" s="35" t="s">
        <v>39</v>
      </c>
      <c r="B7" s="40">
        <v>486.28800000000001</v>
      </c>
      <c r="C7" s="40">
        <v>690.27499999999998</v>
      </c>
      <c r="D7" s="40">
        <v>54</v>
      </c>
      <c r="E7" s="40"/>
      <c r="F7" s="40">
        <v>22.3</v>
      </c>
      <c r="G7" s="40"/>
      <c r="H7" s="40"/>
      <c r="I7" s="40"/>
      <c r="J7" s="40">
        <v>70.849000000000004</v>
      </c>
      <c r="K7" s="40"/>
      <c r="L7" s="40"/>
      <c r="M7" s="40">
        <v>4.5</v>
      </c>
      <c r="N7" s="40"/>
      <c r="O7" s="40"/>
      <c r="P7" s="41">
        <v>1328.212</v>
      </c>
      <c r="Q7" s="34"/>
      <c r="R7" s="34"/>
      <c r="S7" s="34"/>
      <c r="T7" s="34"/>
    </row>
    <row r="8" spans="1:20" ht="90" x14ac:dyDescent="0.25">
      <c r="A8" s="35" t="s">
        <v>40</v>
      </c>
      <c r="B8" s="40"/>
      <c r="C8" s="40">
        <v>9775</v>
      </c>
      <c r="D8" s="40">
        <v>1460</v>
      </c>
      <c r="E8" s="40">
        <v>1192</v>
      </c>
      <c r="F8" s="40">
        <v>405</v>
      </c>
      <c r="G8" s="40"/>
      <c r="H8" s="40">
        <v>474.2</v>
      </c>
      <c r="I8" s="40"/>
      <c r="J8" s="40"/>
      <c r="K8" s="40"/>
      <c r="L8" s="40">
        <v>631.66665999999998</v>
      </c>
      <c r="M8" s="40">
        <v>563</v>
      </c>
      <c r="N8" s="40"/>
      <c r="O8" s="40">
        <v>399.6</v>
      </c>
      <c r="P8" s="41">
        <v>14900.46666</v>
      </c>
      <c r="Q8" s="34"/>
      <c r="R8" s="34"/>
      <c r="S8" s="34"/>
      <c r="T8" s="34"/>
    </row>
    <row r="9" spans="1:20" ht="90" x14ac:dyDescent="0.25">
      <c r="A9" s="35" t="s">
        <v>41</v>
      </c>
      <c r="B9" s="40">
        <v>1037</v>
      </c>
      <c r="C9" s="40">
        <v>914.87618999999995</v>
      </c>
      <c r="D9" s="40">
        <v>242.9</v>
      </c>
      <c r="E9" s="40">
        <v>240</v>
      </c>
      <c r="F9" s="40">
        <v>243</v>
      </c>
      <c r="G9" s="40">
        <v>364.32499999999999</v>
      </c>
      <c r="H9" s="40">
        <v>175</v>
      </c>
      <c r="I9" s="40">
        <v>264</v>
      </c>
      <c r="J9" s="40">
        <v>215.99799999999999</v>
      </c>
      <c r="K9" s="40">
        <v>280</v>
      </c>
      <c r="L9" s="40">
        <v>130.94999999999999</v>
      </c>
      <c r="M9" s="40">
        <v>370.9</v>
      </c>
      <c r="N9" s="40">
        <v>575</v>
      </c>
      <c r="O9" s="40">
        <v>175.70699999999999</v>
      </c>
      <c r="P9" s="41">
        <v>5229.6561899999997</v>
      </c>
      <c r="Q9" s="34"/>
      <c r="R9" s="34"/>
      <c r="S9" s="34"/>
      <c r="T9" s="34"/>
    </row>
    <row r="10" spans="1:20" ht="105" x14ac:dyDescent="0.25">
      <c r="A10" s="35" t="s">
        <v>42</v>
      </c>
      <c r="B10" s="40">
        <v>2848.7</v>
      </c>
      <c r="C10" s="40">
        <v>1206.47657</v>
      </c>
      <c r="D10" s="40">
        <v>287.22483999999997</v>
      </c>
      <c r="E10" s="40">
        <v>534</v>
      </c>
      <c r="F10" s="40">
        <v>70.792000000000002</v>
      </c>
      <c r="G10" s="40">
        <v>852.5</v>
      </c>
      <c r="H10" s="40">
        <v>150</v>
      </c>
      <c r="I10" s="40">
        <v>174</v>
      </c>
      <c r="J10" s="40">
        <v>609.88300000000004</v>
      </c>
      <c r="K10" s="40">
        <v>195.3</v>
      </c>
      <c r="L10" s="40">
        <v>500</v>
      </c>
      <c r="M10" s="40">
        <v>362</v>
      </c>
      <c r="N10" s="40">
        <v>306.11599999999999</v>
      </c>
      <c r="O10" s="40">
        <v>234.21247</v>
      </c>
      <c r="P10" s="41">
        <v>8331.2048799999993</v>
      </c>
      <c r="Q10" s="34"/>
      <c r="R10" s="34"/>
      <c r="S10" s="34"/>
      <c r="T10" s="34"/>
    </row>
    <row r="11" spans="1:20" ht="135" x14ac:dyDescent="0.25">
      <c r="A11" s="35" t="s">
        <v>43</v>
      </c>
      <c r="B11" s="40">
        <v>20207.115320000001</v>
      </c>
      <c r="C11" s="40">
        <v>1598.625</v>
      </c>
      <c r="D11" s="40">
        <v>45</v>
      </c>
      <c r="E11" s="40"/>
      <c r="F11" s="40"/>
      <c r="G11" s="40"/>
      <c r="H11" s="40"/>
      <c r="I11" s="40"/>
      <c r="J11" s="40">
        <v>276.72399999999999</v>
      </c>
      <c r="K11" s="40"/>
      <c r="L11" s="40"/>
      <c r="M11" s="40"/>
      <c r="N11" s="40"/>
      <c r="O11" s="40"/>
      <c r="P11" s="41">
        <v>22127.464319999999</v>
      </c>
      <c r="Q11" s="34"/>
      <c r="R11" s="34"/>
      <c r="S11" s="34"/>
      <c r="T11" s="34"/>
    </row>
    <row r="12" spans="1:20" ht="120" x14ac:dyDescent="0.25">
      <c r="A12" s="35" t="s">
        <v>44</v>
      </c>
      <c r="B12" s="40"/>
      <c r="C12" s="40">
        <v>1589.75</v>
      </c>
      <c r="D12" s="40"/>
      <c r="E12" s="40"/>
      <c r="F12" s="40"/>
      <c r="G12" s="40"/>
      <c r="H12" s="40"/>
      <c r="I12" s="40"/>
      <c r="J12" s="40"/>
      <c r="K12" s="40"/>
      <c r="L12" s="40"/>
      <c r="M12" s="40"/>
      <c r="N12" s="40"/>
      <c r="O12" s="40"/>
      <c r="P12" s="41">
        <v>1589.75</v>
      </c>
      <c r="Q12" s="34"/>
      <c r="R12" s="34"/>
      <c r="S12" s="34"/>
      <c r="T12" s="34"/>
    </row>
    <row r="13" spans="1:20" ht="120" x14ac:dyDescent="0.25">
      <c r="A13" s="35" t="s">
        <v>45</v>
      </c>
      <c r="B13" s="40">
        <v>520</v>
      </c>
      <c r="C13" s="40">
        <v>636.15239999999994</v>
      </c>
      <c r="D13" s="40"/>
      <c r="E13" s="40"/>
      <c r="F13" s="40"/>
      <c r="G13" s="40">
        <v>127</v>
      </c>
      <c r="H13" s="40"/>
      <c r="I13" s="40"/>
      <c r="J13" s="40">
        <v>82.905000000000001</v>
      </c>
      <c r="K13" s="40"/>
      <c r="L13" s="40"/>
      <c r="M13" s="40"/>
      <c r="N13" s="40"/>
      <c r="O13" s="40">
        <v>50</v>
      </c>
      <c r="P13" s="41">
        <v>1416.0573999999999</v>
      </c>
      <c r="Q13" s="34"/>
      <c r="R13" s="34"/>
      <c r="S13" s="34"/>
      <c r="T13" s="34"/>
    </row>
    <row r="14" spans="1:20" ht="405" x14ac:dyDescent="0.25">
      <c r="A14" s="35" t="s">
        <v>46</v>
      </c>
      <c r="B14" s="40">
        <v>24120</v>
      </c>
      <c r="C14" s="40">
        <v>15193</v>
      </c>
      <c r="D14" s="40">
        <v>3127.8420799999999</v>
      </c>
      <c r="E14" s="40">
        <v>2600</v>
      </c>
      <c r="F14" s="40"/>
      <c r="G14" s="40">
        <v>8689.4</v>
      </c>
      <c r="H14" s="40">
        <v>1589.22</v>
      </c>
      <c r="I14" s="40">
        <v>252</v>
      </c>
      <c r="J14" s="40">
        <v>4604.7309999999998</v>
      </c>
      <c r="K14" s="40">
        <v>1600</v>
      </c>
      <c r="L14" s="40">
        <v>4626.5</v>
      </c>
      <c r="M14" s="40">
        <v>2132</v>
      </c>
      <c r="N14" s="40">
        <v>1400</v>
      </c>
      <c r="O14" s="40">
        <v>1500</v>
      </c>
      <c r="P14" s="41">
        <v>71434.693079999997</v>
      </c>
      <c r="Q14" s="34"/>
      <c r="R14" s="34"/>
      <c r="S14" s="34"/>
      <c r="T14" s="34"/>
    </row>
    <row r="15" spans="1:20" ht="195" x14ac:dyDescent="0.25">
      <c r="A15" s="35" t="s">
        <v>47</v>
      </c>
      <c r="B15" s="40">
        <v>242842.53287</v>
      </c>
      <c r="C15" s="40">
        <v>135500</v>
      </c>
      <c r="D15" s="40">
        <v>29182</v>
      </c>
      <c r="E15" s="40">
        <v>24115</v>
      </c>
      <c r="F15" s="40">
        <v>9975</v>
      </c>
      <c r="G15" s="40">
        <v>14510.066999999999</v>
      </c>
      <c r="H15" s="40">
        <v>13883.27</v>
      </c>
      <c r="I15" s="40"/>
      <c r="J15" s="40">
        <v>33488.75</v>
      </c>
      <c r="K15" s="40">
        <v>8996.018</v>
      </c>
      <c r="L15" s="40">
        <v>28347.75</v>
      </c>
      <c r="M15" s="40">
        <v>23164.25</v>
      </c>
      <c r="N15" s="40">
        <v>20296</v>
      </c>
      <c r="O15" s="40">
        <v>20193.182400000002</v>
      </c>
      <c r="P15" s="41">
        <v>604493.82027000003</v>
      </c>
      <c r="Q15" s="34"/>
      <c r="R15" s="34"/>
      <c r="S15" s="34"/>
      <c r="T15" s="34"/>
    </row>
    <row r="16" spans="1:20" ht="120" x14ac:dyDescent="0.25">
      <c r="A16" s="35" t="s">
        <v>48</v>
      </c>
      <c r="B16" s="40">
        <v>47057.313999999998</v>
      </c>
      <c r="C16" s="40">
        <v>13000</v>
      </c>
      <c r="D16" s="40">
        <v>1500</v>
      </c>
      <c r="E16" s="40">
        <v>1400</v>
      </c>
      <c r="F16" s="40">
        <v>465</v>
      </c>
      <c r="G16" s="40">
        <v>437.95</v>
      </c>
      <c r="H16" s="40">
        <v>1720.498</v>
      </c>
      <c r="I16" s="40"/>
      <c r="J16" s="40">
        <v>3650</v>
      </c>
      <c r="K16" s="40">
        <v>1714.5550000000001</v>
      </c>
      <c r="L16" s="40">
        <v>2500</v>
      </c>
      <c r="M16" s="40">
        <v>3000</v>
      </c>
      <c r="N16" s="40">
        <v>2922.5</v>
      </c>
      <c r="O16" s="40">
        <v>1662.8</v>
      </c>
      <c r="P16" s="41">
        <v>81030.616999999998</v>
      </c>
      <c r="Q16" s="34"/>
      <c r="R16" s="34"/>
      <c r="S16" s="34"/>
      <c r="T16" s="34"/>
    </row>
    <row r="17" spans="1:20" ht="165" x14ac:dyDescent="0.25">
      <c r="A17" s="35" t="s">
        <v>49</v>
      </c>
      <c r="B17" s="40">
        <v>44.691000000000003</v>
      </c>
      <c r="C17" s="40">
        <v>7.4474400000000003</v>
      </c>
      <c r="D17" s="40"/>
      <c r="E17" s="40"/>
      <c r="F17" s="40"/>
      <c r="G17" s="40"/>
      <c r="H17" s="40"/>
      <c r="I17" s="40"/>
      <c r="J17" s="40">
        <v>7.45</v>
      </c>
      <c r="K17" s="40"/>
      <c r="L17" s="40"/>
      <c r="M17" s="40">
        <v>4.0999999999999996</v>
      </c>
      <c r="N17" s="40"/>
      <c r="O17" s="40"/>
      <c r="P17" s="41">
        <v>63.68844</v>
      </c>
      <c r="Q17" s="34"/>
      <c r="R17" s="34"/>
      <c r="S17" s="34"/>
      <c r="T17" s="34"/>
    </row>
    <row r="18" spans="1:20" ht="105" x14ac:dyDescent="0.25">
      <c r="A18" s="35" t="s">
        <v>50</v>
      </c>
      <c r="B18" s="40"/>
      <c r="C18" s="40">
        <v>150</v>
      </c>
      <c r="D18" s="40"/>
      <c r="E18" s="40"/>
      <c r="F18" s="40"/>
      <c r="G18" s="40">
        <v>150</v>
      </c>
      <c r="H18" s="40"/>
      <c r="I18" s="40"/>
      <c r="J18" s="40"/>
      <c r="K18" s="40"/>
      <c r="L18" s="40"/>
      <c r="M18" s="40"/>
      <c r="N18" s="40"/>
      <c r="O18" s="40"/>
      <c r="P18" s="41">
        <v>300</v>
      </c>
      <c r="Q18" s="34"/>
      <c r="R18" s="34"/>
      <c r="S18" s="34"/>
      <c r="T18" s="34"/>
    </row>
    <row r="19" spans="1:20" ht="150" x14ac:dyDescent="0.25">
      <c r="A19" s="35" t="s">
        <v>51</v>
      </c>
      <c r="B19" s="40">
        <v>10500</v>
      </c>
      <c r="C19" s="40">
        <v>2129.7641699999999</v>
      </c>
      <c r="D19" s="40">
        <v>450</v>
      </c>
      <c r="E19" s="40">
        <v>230</v>
      </c>
      <c r="F19" s="40">
        <v>110</v>
      </c>
      <c r="G19" s="40">
        <v>424.4</v>
      </c>
      <c r="H19" s="40">
        <v>20.3</v>
      </c>
      <c r="I19" s="40">
        <v>20</v>
      </c>
      <c r="J19" s="40">
        <v>1663</v>
      </c>
      <c r="K19" s="40">
        <v>180</v>
      </c>
      <c r="L19" s="40">
        <v>464.5865</v>
      </c>
      <c r="M19" s="40">
        <v>204.5</v>
      </c>
      <c r="N19" s="40">
        <v>456</v>
      </c>
      <c r="O19" s="40">
        <v>317.38421</v>
      </c>
      <c r="P19" s="41">
        <v>17169.934880000001</v>
      </c>
      <c r="Q19" s="34"/>
      <c r="R19" s="34"/>
      <c r="S19" s="34"/>
      <c r="T19" s="34"/>
    </row>
    <row r="20" spans="1:20" ht="150" x14ac:dyDescent="0.25">
      <c r="A20" s="35" t="s">
        <v>52</v>
      </c>
      <c r="B20" s="40">
        <v>202905.804</v>
      </c>
      <c r="C20" s="40">
        <v>75000</v>
      </c>
      <c r="D20" s="40">
        <v>13000</v>
      </c>
      <c r="E20" s="40">
        <v>13200</v>
      </c>
      <c r="F20" s="40">
        <v>2440</v>
      </c>
      <c r="G20" s="40">
        <v>6537.7219999999998</v>
      </c>
      <c r="H20" s="40">
        <v>4800</v>
      </c>
      <c r="I20" s="40">
        <v>1900</v>
      </c>
      <c r="J20" s="40">
        <v>29345.974999999999</v>
      </c>
      <c r="K20" s="40">
        <v>4800</v>
      </c>
      <c r="L20" s="40">
        <v>5269.2150000000001</v>
      </c>
      <c r="M20" s="40">
        <v>5465</v>
      </c>
      <c r="N20" s="40">
        <v>7500</v>
      </c>
      <c r="O20" s="40">
        <v>5401.1579400000001</v>
      </c>
      <c r="P20" s="41">
        <v>377564.87394000002</v>
      </c>
      <c r="Q20" s="34"/>
      <c r="R20" s="34"/>
      <c r="S20" s="34"/>
      <c r="T20" s="34"/>
    </row>
    <row r="21" spans="1:20" ht="90" x14ac:dyDescent="0.25">
      <c r="A21" s="35" t="s">
        <v>53</v>
      </c>
      <c r="B21" s="40">
        <v>25565.673770000001</v>
      </c>
      <c r="C21" s="40">
        <v>2462.6869999999999</v>
      </c>
      <c r="D21" s="40">
        <v>1330</v>
      </c>
      <c r="E21" s="40">
        <v>850</v>
      </c>
      <c r="F21" s="40">
        <v>405.7</v>
      </c>
      <c r="G21" s="40">
        <v>1382.2</v>
      </c>
      <c r="H21" s="40">
        <v>76.543559999999999</v>
      </c>
      <c r="I21" s="40">
        <v>37</v>
      </c>
      <c r="J21" s="40">
        <v>861.22299999999996</v>
      </c>
      <c r="K21" s="40">
        <v>250</v>
      </c>
      <c r="L21" s="40"/>
      <c r="M21" s="40">
        <v>254.8</v>
      </c>
      <c r="N21" s="40">
        <v>993.9</v>
      </c>
      <c r="O21" s="40">
        <v>1335</v>
      </c>
      <c r="P21" s="41">
        <v>35804.727330000002</v>
      </c>
      <c r="Q21" s="34"/>
      <c r="R21" s="34"/>
      <c r="S21" s="34"/>
      <c r="T21" s="34"/>
    </row>
    <row r="22" spans="1:20" ht="120" x14ac:dyDescent="0.25">
      <c r="A22" s="35" t="s">
        <v>54</v>
      </c>
      <c r="B22" s="40">
        <v>2778.2098000000001</v>
      </c>
      <c r="C22" s="40">
        <v>1340</v>
      </c>
      <c r="D22" s="40">
        <v>265</v>
      </c>
      <c r="E22" s="40">
        <v>250</v>
      </c>
      <c r="F22" s="40">
        <v>50</v>
      </c>
      <c r="G22" s="40">
        <v>34.878999999999998</v>
      </c>
      <c r="H22" s="40">
        <v>94</v>
      </c>
      <c r="I22" s="40"/>
      <c r="J22" s="40">
        <v>421.84800000000001</v>
      </c>
      <c r="K22" s="40">
        <v>61.363</v>
      </c>
      <c r="L22" s="40">
        <v>123.76900000000001</v>
      </c>
      <c r="M22" s="40">
        <v>224.5</v>
      </c>
      <c r="N22" s="40">
        <v>107</v>
      </c>
      <c r="O22" s="40">
        <v>100.7024</v>
      </c>
      <c r="P22" s="41">
        <v>5851.2712000000001</v>
      </c>
      <c r="Q22" s="34"/>
      <c r="R22" s="34"/>
      <c r="S22" s="34"/>
      <c r="T22" s="34"/>
    </row>
    <row r="23" spans="1:20" ht="90" x14ac:dyDescent="0.25">
      <c r="A23" s="35" t="s">
        <v>55</v>
      </c>
      <c r="B23" s="40">
        <v>699</v>
      </c>
      <c r="C23" s="40">
        <v>320.69443000000001</v>
      </c>
      <c r="D23" s="40">
        <v>312.20839999999998</v>
      </c>
      <c r="E23" s="40">
        <v>670</v>
      </c>
      <c r="F23" s="40"/>
      <c r="G23" s="40">
        <v>937</v>
      </c>
      <c r="H23" s="40">
        <v>69.349999999999994</v>
      </c>
      <c r="I23" s="40">
        <v>58</v>
      </c>
      <c r="J23" s="40">
        <v>457.85579999999999</v>
      </c>
      <c r="K23" s="40">
        <v>97</v>
      </c>
      <c r="L23" s="40">
        <v>172.167</v>
      </c>
      <c r="M23" s="40">
        <v>113.274</v>
      </c>
      <c r="N23" s="40">
        <v>112.166</v>
      </c>
      <c r="O23" s="40">
        <v>135.21725000000001</v>
      </c>
      <c r="P23" s="41">
        <v>4153.9328800000003</v>
      </c>
      <c r="Q23" s="34"/>
      <c r="R23" s="34"/>
      <c r="S23" s="34"/>
      <c r="T23" s="34"/>
    </row>
    <row r="24" spans="1:20" ht="75" x14ac:dyDescent="0.25">
      <c r="A24" s="35" t="s">
        <v>56</v>
      </c>
      <c r="B24" s="40"/>
      <c r="C24" s="40"/>
      <c r="D24" s="40"/>
      <c r="E24" s="40"/>
      <c r="F24" s="40"/>
      <c r="G24" s="40"/>
      <c r="H24" s="40"/>
      <c r="I24" s="40"/>
      <c r="J24" s="40"/>
      <c r="K24" s="40">
        <v>23.494</v>
      </c>
      <c r="L24" s="40"/>
      <c r="M24" s="40"/>
      <c r="N24" s="40"/>
      <c r="O24" s="40"/>
      <c r="P24" s="41">
        <v>23.494</v>
      </c>
      <c r="Q24" s="34"/>
      <c r="R24" s="34"/>
      <c r="S24" s="34"/>
      <c r="T24" s="34"/>
    </row>
    <row r="25" spans="1:20" ht="75" x14ac:dyDescent="0.25">
      <c r="A25" s="35" t="s">
        <v>57</v>
      </c>
      <c r="B25" s="40"/>
      <c r="C25" s="40">
        <v>1309.6775</v>
      </c>
      <c r="D25" s="40">
        <v>66.277000000000001</v>
      </c>
      <c r="E25" s="40"/>
      <c r="F25" s="40">
        <v>157.35499999999999</v>
      </c>
      <c r="G25" s="40">
        <v>984.27200000000005</v>
      </c>
      <c r="H25" s="40"/>
      <c r="I25" s="40"/>
      <c r="J25" s="40">
        <v>277.93299999999999</v>
      </c>
      <c r="K25" s="40">
        <v>300</v>
      </c>
      <c r="L25" s="40">
        <v>340.67500000000001</v>
      </c>
      <c r="M25" s="40"/>
      <c r="N25" s="40">
        <v>195.80807999999999</v>
      </c>
      <c r="O25" s="40"/>
      <c r="P25" s="41">
        <v>3631.9975800000002</v>
      </c>
      <c r="Q25" s="34"/>
      <c r="R25" s="34"/>
      <c r="S25" s="34"/>
      <c r="T25" s="34"/>
    </row>
    <row r="26" spans="1:20" ht="120" x14ac:dyDescent="0.25">
      <c r="A26" s="35" t="s">
        <v>58</v>
      </c>
      <c r="B26" s="40">
        <v>45528.93</v>
      </c>
      <c r="C26" s="40">
        <v>65000</v>
      </c>
      <c r="D26" s="40"/>
      <c r="E26" s="40"/>
      <c r="F26" s="40"/>
      <c r="G26" s="40"/>
      <c r="H26" s="40"/>
      <c r="I26" s="40"/>
      <c r="J26" s="40"/>
      <c r="K26" s="40"/>
      <c r="L26" s="40"/>
      <c r="M26" s="40"/>
      <c r="N26" s="40"/>
      <c r="O26" s="40"/>
      <c r="P26" s="41">
        <v>110528.93</v>
      </c>
      <c r="Q26" s="34"/>
      <c r="R26" s="34"/>
      <c r="S26" s="34"/>
      <c r="T26" s="34"/>
    </row>
    <row r="27" spans="1:20" ht="150" x14ac:dyDescent="0.25">
      <c r="A27" s="35" t="s">
        <v>59</v>
      </c>
      <c r="B27" s="40">
        <v>921.05</v>
      </c>
      <c r="C27" s="40">
        <v>312.36741000000001</v>
      </c>
      <c r="D27" s="40"/>
      <c r="E27" s="40"/>
      <c r="F27" s="40"/>
      <c r="G27" s="40"/>
      <c r="H27" s="40"/>
      <c r="I27" s="40"/>
      <c r="J27" s="40">
        <v>80.33</v>
      </c>
      <c r="K27" s="40"/>
      <c r="L27" s="40"/>
      <c r="M27" s="40"/>
      <c r="N27" s="40"/>
      <c r="O27" s="40"/>
      <c r="P27" s="41">
        <v>1313.7474099999999</v>
      </c>
      <c r="Q27" s="34"/>
      <c r="R27" s="34"/>
      <c r="S27" s="34"/>
      <c r="T27" s="34"/>
    </row>
    <row r="28" spans="1:20" ht="120" x14ac:dyDescent="0.25">
      <c r="A28" s="35" t="s">
        <v>60</v>
      </c>
      <c r="B28" s="40">
        <v>2422.6999999999998</v>
      </c>
      <c r="C28" s="40">
        <v>1014.25</v>
      </c>
      <c r="D28" s="40">
        <v>294.04899999999998</v>
      </c>
      <c r="E28" s="40">
        <v>134.19999999999999</v>
      </c>
      <c r="F28" s="40"/>
      <c r="G28" s="40">
        <v>466.5</v>
      </c>
      <c r="H28" s="40">
        <v>115</v>
      </c>
      <c r="I28" s="40"/>
      <c r="J28" s="40"/>
      <c r="K28" s="40"/>
      <c r="L28" s="40"/>
      <c r="M28" s="40">
        <v>147</v>
      </c>
      <c r="N28" s="40">
        <v>-500</v>
      </c>
      <c r="O28" s="40">
        <v>200</v>
      </c>
      <c r="P28" s="41">
        <v>4293.6989999999996</v>
      </c>
      <c r="Q28" s="34"/>
      <c r="R28" s="34"/>
      <c r="S28" s="34"/>
      <c r="T28" s="34"/>
    </row>
    <row r="29" spans="1:20" ht="135" x14ac:dyDescent="0.25">
      <c r="A29" s="35" t="s">
        <v>61</v>
      </c>
      <c r="B29" s="40">
        <v>234.19207</v>
      </c>
      <c r="C29" s="40"/>
      <c r="D29" s="40"/>
      <c r="E29" s="40"/>
      <c r="F29" s="40"/>
      <c r="G29" s="40"/>
      <c r="H29" s="40"/>
      <c r="I29" s="40"/>
      <c r="J29" s="40"/>
      <c r="K29" s="40"/>
      <c r="L29" s="40"/>
      <c r="M29" s="40"/>
      <c r="N29" s="40"/>
      <c r="O29" s="40"/>
      <c r="P29" s="41">
        <v>234.19207</v>
      </c>
      <c r="Q29" s="34"/>
      <c r="R29" s="34"/>
      <c r="S29" s="34"/>
      <c r="T29" s="34"/>
    </row>
    <row r="30" spans="1:20" ht="60" x14ac:dyDescent="0.25">
      <c r="A30" s="35" t="s">
        <v>62</v>
      </c>
      <c r="B30" s="40"/>
      <c r="C30" s="40"/>
      <c r="D30" s="40"/>
      <c r="E30" s="40"/>
      <c r="F30" s="40"/>
      <c r="G30" s="40"/>
      <c r="H30" s="40"/>
      <c r="I30" s="40"/>
      <c r="J30" s="40">
        <v>44497</v>
      </c>
      <c r="K30" s="40"/>
      <c r="L30" s="40"/>
      <c r="M30" s="40"/>
      <c r="N30" s="40"/>
      <c r="O30" s="40"/>
      <c r="P30" s="41">
        <v>44497</v>
      </c>
      <c r="Q30" s="34"/>
      <c r="R30" s="34"/>
      <c r="S30" s="34"/>
      <c r="T30" s="34"/>
    </row>
    <row r="31" spans="1:20" ht="60" x14ac:dyDescent="0.25">
      <c r="A31" s="35" t="s">
        <v>63</v>
      </c>
      <c r="B31" s="40"/>
      <c r="C31" s="40"/>
      <c r="D31" s="40">
        <v>309.85000000000002</v>
      </c>
      <c r="E31" s="40">
        <v>496.47500000000002</v>
      </c>
      <c r="F31" s="40">
        <v>248.22499999999999</v>
      </c>
      <c r="G31" s="40"/>
      <c r="H31" s="40">
        <v>165.5</v>
      </c>
      <c r="I31" s="40">
        <v>72.538499999999999</v>
      </c>
      <c r="J31" s="40"/>
      <c r="K31" s="40">
        <v>140.29728</v>
      </c>
      <c r="L31" s="40"/>
      <c r="M31" s="40">
        <v>591.85</v>
      </c>
      <c r="N31" s="40"/>
      <c r="O31" s="40">
        <v>336.74</v>
      </c>
      <c r="P31" s="41">
        <v>2361.4757800000002</v>
      </c>
      <c r="Q31" s="34"/>
      <c r="R31" s="34"/>
      <c r="S31" s="34"/>
      <c r="T31" s="34"/>
    </row>
    <row r="32" spans="1:20" ht="90" x14ac:dyDescent="0.25">
      <c r="A32" s="35" t="s">
        <v>64</v>
      </c>
      <c r="B32" s="40">
        <v>3121.4294100000002</v>
      </c>
      <c r="C32" s="40">
        <v>1787.9053100000001</v>
      </c>
      <c r="D32" s="40">
        <v>406.99900000000002</v>
      </c>
      <c r="E32" s="40">
        <v>370</v>
      </c>
      <c r="F32" s="40">
        <v>49.450589999999998</v>
      </c>
      <c r="G32" s="40"/>
      <c r="H32" s="40">
        <v>216.59399999999999</v>
      </c>
      <c r="I32" s="40"/>
      <c r="J32" s="40">
        <v>213.70687000000001</v>
      </c>
      <c r="K32" s="40">
        <v>73.155839999999998</v>
      </c>
      <c r="L32" s="40"/>
      <c r="M32" s="40">
        <v>159.07499999999999</v>
      </c>
      <c r="N32" s="40"/>
      <c r="O32" s="40"/>
      <c r="P32" s="41">
        <v>6398.3160200000002</v>
      </c>
      <c r="Q32" s="34"/>
      <c r="R32" s="34"/>
      <c r="S32" s="34"/>
      <c r="T32" s="34"/>
    </row>
    <row r="33" spans="1:20" ht="180" x14ac:dyDescent="0.25">
      <c r="A33" s="35" t="s">
        <v>65</v>
      </c>
      <c r="B33" s="40">
        <v>23027.016</v>
      </c>
      <c r="C33" s="40">
        <v>11023.287770000001</v>
      </c>
      <c r="D33" s="40">
        <v>2850</v>
      </c>
      <c r="E33" s="40">
        <v>1730.10517</v>
      </c>
      <c r="F33" s="40">
        <v>151.64205000000001</v>
      </c>
      <c r="G33" s="40"/>
      <c r="H33" s="40">
        <v>976</v>
      </c>
      <c r="I33" s="40">
        <v>212.4</v>
      </c>
      <c r="J33" s="40">
        <v>1757.58977</v>
      </c>
      <c r="K33" s="40">
        <v>461.72496000000001</v>
      </c>
      <c r="L33" s="40">
        <v>1670.22696</v>
      </c>
      <c r="M33" s="40">
        <v>1819.38507</v>
      </c>
      <c r="N33" s="40">
        <v>1331.76666</v>
      </c>
      <c r="O33" s="40">
        <v>898.79585999999995</v>
      </c>
      <c r="P33" s="41">
        <v>47909.940269999999</v>
      </c>
      <c r="Q33" s="34"/>
      <c r="R33" s="34"/>
      <c r="S33" s="34"/>
      <c r="T33" s="34"/>
    </row>
    <row r="34" spans="1:20" ht="255" x14ac:dyDescent="0.25">
      <c r="A34" s="35" t="s">
        <v>66</v>
      </c>
      <c r="B34" s="40"/>
      <c r="C34" s="40">
        <v>144.01179999999999</v>
      </c>
      <c r="D34" s="40"/>
      <c r="E34" s="40"/>
      <c r="F34" s="40"/>
      <c r="G34" s="40"/>
      <c r="H34" s="40"/>
      <c r="I34" s="40"/>
      <c r="J34" s="40"/>
      <c r="K34" s="40"/>
      <c r="L34" s="40"/>
      <c r="M34" s="40"/>
      <c r="N34" s="40"/>
      <c r="O34" s="40"/>
      <c r="P34" s="41">
        <v>144.01179999999999</v>
      </c>
      <c r="Q34" s="34"/>
      <c r="R34" s="34"/>
      <c r="S34" s="34"/>
      <c r="T34" s="34"/>
    </row>
    <row r="35" spans="1:20" ht="60" x14ac:dyDescent="0.25">
      <c r="A35" s="35" t="s">
        <v>67</v>
      </c>
      <c r="B35" s="40"/>
      <c r="C35" s="40"/>
      <c r="D35" s="40">
        <v>102.67456</v>
      </c>
      <c r="E35" s="40"/>
      <c r="F35" s="40"/>
      <c r="G35" s="40">
        <v>44.091799999999999</v>
      </c>
      <c r="H35" s="40">
        <v>26.829339999999998</v>
      </c>
      <c r="I35" s="40"/>
      <c r="J35" s="40">
        <v>160.72693000000001</v>
      </c>
      <c r="K35" s="40">
        <v>32.993740000000003</v>
      </c>
      <c r="L35" s="40">
        <v>55.947049999999997</v>
      </c>
      <c r="M35" s="40">
        <v>70.43759</v>
      </c>
      <c r="N35" s="40">
        <v>69.071190000000001</v>
      </c>
      <c r="O35" s="40"/>
      <c r="P35" s="41">
        <v>562.7722</v>
      </c>
      <c r="Q35" s="34"/>
      <c r="R35" s="34"/>
      <c r="S35" s="34"/>
      <c r="T35" s="34"/>
    </row>
    <row r="36" spans="1:20" ht="150" x14ac:dyDescent="0.25">
      <c r="A36" s="35" t="s">
        <v>68</v>
      </c>
      <c r="B36" s="40">
        <v>20880.687809999999</v>
      </c>
      <c r="C36" s="40"/>
      <c r="D36" s="40"/>
      <c r="E36" s="40"/>
      <c r="F36" s="40"/>
      <c r="G36" s="40"/>
      <c r="H36" s="40"/>
      <c r="I36" s="40"/>
      <c r="J36" s="40"/>
      <c r="K36" s="40"/>
      <c r="L36" s="40"/>
      <c r="M36" s="40"/>
      <c r="N36" s="40"/>
      <c r="O36" s="40"/>
      <c r="P36" s="41">
        <v>20880.687809999999</v>
      </c>
      <c r="Q36" s="34"/>
      <c r="R36" s="34"/>
      <c r="S36" s="34"/>
      <c r="T36" s="34"/>
    </row>
    <row r="37" spans="1:20" ht="120" x14ac:dyDescent="0.25">
      <c r="A37" s="35" t="s">
        <v>69</v>
      </c>
      <c r="B37" s="40">
        <v>4713.1985100000002</v>
      </c>
      <c r="C37" s="40"/>
      <c r="D37" s="40"/>
      <c r="E37" s="40"/>
      <c r="F37" s="40"/>
      <c r="G37" s="40"/>
      <c r="H37" s="40"/>
      <c r="I37" s="40"/>
      <c r="J37" s="40"/>
      <c r="K37" s="40"/>
      <c r="L37" s="40"/>
      <c r="M37" s="40"/>
      <c r="N37" s="40"/>
      <c r="O37" s="40"/>
      <c r="P37" s="41">
        <v>4713.1985100000002</v>
      </c>
      <c r="Q37" s="34"/>
      <c r="R37" s="34"/>
      <c r="S37" s="34"/>
      <c r="T37" s="34"/>
    </row>
    <row r="38" spans="1:20" ht="60" x14ac:dyDescent="0.25">
      <c r="A38" s="35" t="s">
        <v>70</v>
      </c>
      <c r="B38" s="40">
        <v>25278.3</v>
      </c>
      <c r="C38" s="40"/>
      <c r="D38" s="40"/>
      <c r="E38" s="40"/>
      <c r="F38" s="40"/>
      <c r="G38" s="40"/>
      <c r="H38" s="40"/>
      <c r="I38" s="40"/>
      <c r="J38" s="40"/>
      <c r="K38" s="40"/>
      <c r="L38" s="40"/>
      <c r="M38" s="40"/>
      <c r="N38" s="40"/>
      <c r="O38" s="40"/>
      <c r="P38" s="41">
        <v>25278.3</v>
      </c>
      <c r="Q38" s="34"/>
      <c r="R38" s="34"/>
      <c r="S38" s="34"/>
      <c r="T38" s="34"/>
    </row>
    <row r="39" spans="1:20" ht="75" x14ac:dyDescent="0.25">
      <c r="A39" s="35" t="s">
        <v>71</v>
      </c>
      <c r="B39" s="40">
        <v>29181.997459999999</v>
      </c>
      <c r="C39" s="40">
        <v>7000</v>
      </c>
      <c r="D39" s="40">
        <v>1470</v>
      </c>
      <c r="E39" s="40">
        <v>382.79617999999999</v>
      </c>
      <c r="F39" s="40">
        <v>129.61850000000001</v>
      </c>
      <c r="G39" s="40"/>
      <c r="H39" s="40">
        <v>411.81200000000001</v>
      </c>
      <c r="I39" s="40"/>
      <c r="J39" s="40"/>
      <c r="K39" s="40">
        <v>302.32100000000003</v>
      </c>
      <c r="L39" s="40">
        <v>464.55779999999999</v>
      </c>
      <c r="M39" s="40"/>
      <c r="N39" s="40"/>
      <c r="O39" s="40">
        <v>94.133170000000007</v>
      </c>
      <c r="P39" s="41">
        <v>39437.236109999998</v>
      </c>
      <c r="Q39" s="34"/>
      <c r="R39" s="34"/>
      <c r="S39" s="34"/>
      <c r="T39" s="34"/>
    </row>
    <row r="40" spans="1:20" ht="60" x14ac:dyDescent="0.25">
      <c r="A40" s="35" t="s">
        <v>72</v>
      </c>
      <c r="B40" s="40"/>
      <c r="C40" s="40">
        <v>405.32799999999997</v>
      </c>
      <c r="D40" s="40">
        <v>90.257999999999996</v>
      </c>
      <c r="E40" s="40">
        <v>240.68799999999999</v>
      </c>
      <c r="F40" s="40">
        <v>30.085999999999999</v>
      </c>
      <c r="G40" s="40"/>
      <c r="H40" s="40">
        <v>240.68799999999999</v>
      </c>
      <c r="I40" s="40"/>
      <c r="J40" s="40">
        <v>330.94600000000003</v>
      </c>
      <c r="K40" s="40">
        <v>119.021</v>
      </c>
      <c r="L40" s="40"/>
      <c r="M40" s="40">
        <v>300.86</v>
      </c>
      <c r="N40" s="40">
        <v>30.085999999999999</v>
      </c>
      <c r="O40" s="40">
        <v>30.085999999999999</v>
      </c>
      <c r="P40" s="41">
        <v>1818.047</v>
      </c>
      <c r="Q40" s="34"/>
      <c r="R40" s="34"/>
      <c r="S40" s="34"/>
      <c r="T40" s="34"/>
    </row>
    <row r="41" spans="1:20" x14ac:dyDescent="0.25">
      <c r="A41" s="32" t="s">
        <v>73</v>
      </c>
      <c r="B41" s="41">
        <v>864035.55996999994</v>
      </c>
      <c r="C41" s="41">
        <v>462137.80909</v>
      </c>
      <c r="D41" s="41">
        <v>153277.86549</v>
      </c>
      <c r="E41" s="41">
        <v>90914.958350000001</v>
      </c>
      <c r="F41" s="41">
        <v>26003.169140000002</v>
      </c>
      <c r="G41" s="41">
        <v>112437.44680000001</v>
      </c>
      <c r="H41" s="41">
        <v>84740.154899999994</v>
      </c>
      <c r="I41" s="41">
        <v>20089.9385</v>
      </c>
      <c r="J41" s="41">
        <v>174953.29274999999</v>
      </c>
      <c r="K41" s="41">
        <v>41364.493820000003</v>
      </c>
      <c r="L41" s="41">
        <v>97735.342969999998</v>
      </c>
      <c r="M41" s="41">
        <v>64753.165659999999</v>
      </c>
      <c r="N41" s="41">
        <v>104921.11393000001</v>
      </c>
      <c r="O41" s="41">
        <v>100598.91869999999</v>
      </c>
      <c r="P41" s="41">
        <v>2397963.23007</v>
      </c>
      <c r="Q41" s="33"/>
      <c r="R41" s="33"/>
      <c r="S41" s="33"/>
      <c r="T41" s="33"/>
    </row>
  </sheetData>
  <pageMargins left="0.23622047244094491" right="0.2" top="0.25" bottom="0.35" header="0.17" footer="0.19"/>
  <pageSetup paperSize="9" scale="57"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13</vt:i4>
      </vt:variant>
    </vt:vector>
  </HeadingPairs>
  <TitlesOfParts>
    <vt:vector size="15" baseType="lpstr">
      <vt:lpstr>Бюджетополучатели</vt:lpstr>
      <vt:lpstr>Муниципальные районы</vt:lpstr>
      <vt:lpstr>Date</vt:lpstr>
      <vt:lpstr>EndData</vt:lpstr>
      <vt:lpstr>EndData1</vt:lpstr>
      <vt:lpstr>EndData2</vt:lpstr>
      <vt:lpstr>EndDate</vt:lpstr>
      <vt:lpstr>period</vt:lpstr>
      <vt:lpstr>StartData</vt:lpstr>
      <vt:lpstr>StartData1</vt:lpstr>
      <vt:lpstr>Year</vt:lpstr>
      <vt:lpstr>Бюджетополучатели!Заголовки_для_печати</vt:lpstr>
      <vt:lpstr>'Муниципальные районы'!Заголовки_для_печати</vt:lpstr>
      <vt:lpstr>Бюджетополучатели!Область_печати</vt:lpstr>
      <vt:lpstr>'Муниципальные районы'!Область_печати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2024-03-25T02:14:27Z</dcterms:modified>
</cp:coreProperties>
</file>