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ВНОСИМ ПРОЕКТ\Документы и материалы\61 Верхний предел и проект структуры внутр долга\"/>
    </mc:Choice>
  </mc:AlternateContent>
  <bookViews>
    <workbookView xWindow="0" yWindow="0" windowWidth="28800" windowHeight="10500" activeTab="2"/>
  </bookViews>
  <sheets>
    <sheet name="01.01.26" sheetId="1" r:id="rId1"/>
    <sheet name="01.01.27" sheetId="2" r:id="rId2"/>
    <sheet name="01.01.28" sheetId="3" r:id="rId3"/>
  </sheets>
  <externalReferences>
    <externalReference r:id="rId4"/>
  </externalReferences>
  <definedNames>
    <definedName name="_xlnm.Print_Titles" localSheetId="0">'01.01.26'!$3:$3</definedName>
    <definedName name="_xlnm.Print_Titles" localSheetId="1">'01.01.27'!$4:$4</definedName>
    <definedName name="_xlnm.Print_Titles" localSheetId="2">'01.01.28'!$3:$3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G6" i="3" s="1"/>
  <c r="G7" i="2"/>
  <c r="E6" i="1" l="1"/>
  <c r="F12" i="3" l="1"/>
  <c r="F9" i="2"/>
  <c r="F11" i="3"/>
  <c r="G7" i="3"/>
  <c r="F4" i="3" l="1"/>
  <c r="F11" i="2" l="1"/>
  <c r="G11" i="1"/>
  <c r="D12" i="2" s="1"/>
  <c r="G12" i="2" s="1"/>
  <c r="D12" i="3" s="1"/>
  <c r="G12" i="3" s="1"/>
  <c r="G6" i="1"/>
  <c r="D6" i="2" s="1"/>
  <c r="F14" i="3" l="1"/>
  <c r="F14" i="2"/>
  <c r="F10" i="3"/>
  <c r="F10" i="2"/>
  <c r="G5" i="1" l="1"/>
  <c r="G6" i="2" l="1"/>
  <c r="D5" i="3" s="1"/>
  <c r="G5" i="3" s="1"/>
  <c r="D5" i="2"/>
  <c r="H15" i="3"/>
  <c r="D14" i="1" l="1"/>
  <c r="E15" i="3"/>
  <c r="E15" i="2"/>
  <c r="F15" i="2"/>
  <c r="H14" i="1"/>
  <c r="G10" i="1" l="1"/>
  <c r="D11" i="2" s="1"/>
  <c r="G11" i="2" s="1"/>
  <c r="D11" i="3" s="1"/>
  <c r="G11" i="3" s="1"/>
  <c r="H9" i="2" l="1"/>
  <c r="G9" i="1"/>
  <c r="D10" i="2" s="1"/>
  <c r="G10" i="2" s="1"/>
  <c r="D10" i="3" s="1"/>
  <c r="G10" i="3" s="1"/>
  <c r="G12" i="1"/>
  <c r="G13" i="1"/>
  <c r="D14" i="2" s="1"/>
  <c r="G14" i="2" s="1"/>
  <c r="D14" i="3" s="1"/>
  <c r="G14" i="3" s="1"/>
  <c r="F14" i="1"/>
  <c r="E14" i="1"/>
  <c r="H15" i="2" l="1"/>
  <c r="F9" i="3"/>
  <c r="F15" i="3" s="1"/>
  <c r="D13" i="2"/>
  <c r="G13" i="2" s="1"/>
  <c r="G8" i="1"/>
  <c r="D9" i="2" l="1"/>
  <c r="D13" i="3"/>
  <c r="G13" i="3" s="1"/>
  <c r="G9" i="2" l="1"/>
  <c r="D9" i="3" s="1"/>
  <c r="G9" i="3" s="1"/>
  <c r="G4" i="1"/>
  <c r="G5" i="2" l="1"/>
  <c r="D4" i="3" s="1"/>
  <c r="D8" i="3" l="1"/>
  <c r="G8" i="3" s="1"/>
  <c r="D8" i="2"/>
  <c r="G7" i="1"/>
  <c r="G4" i="3" l="1"/>
  <c r="G14" i="1"/>
  <c r="G8" i="2"/>
  <c r="G15" i="2" l="1"/>
  <c r="D15" i="3"/>
  <c r="D15" i="2"/>
  <c r="G15" i="3"/>
</calcChain>
</file>

<file path=xl/sharedStrings.xml><?xml version="1.0" encoding="utf-8"?>
<sst xmlns="http://schemas.openxmlformats.org/spreadsheetml/2006/main" count="96" uniqueCount="38">
  <si>
    <t>Основание</t>
  </si>
  <si>
    <t>Срок погашения долга</t>
  </si>
  <si>
    <t>Кредитные организации</t>
  </si>
  <si>
    <t>Министерство финансов  РФ</t>
  </si>
  <si>
    <t>ВСЕГО ДОЛГОВЫЕ ОБЯЗАТЕЛЬСТВА</t>
  </si>
  <si>
    <t>Наименование кредитора</t>
  </si>
  <si>
    <t>тыс. рублей</t>
  </si>
  <si>
    <t>Бюджетный кредит на пополнение остатков средств на счете бюджета</t>
  </si>
  <si>
    <t>Сумма долга на 01.01.2025</t>
  </si>
  <si>
    <t>Ожидаемое привлечение долга в 2025</t>
  </si>
  <si>
    <t>Ожидаемое погашение долга в 2025</t>
  </si>
  <si>
    <t>Ожидаемое состояние долга на 01.01.2026</t>
  </si>
  <si>
    <t>Долговые обязательства подлежащие погашению в 2026</t>
  </si>
  <si>
    <t>Ожидаемое привлечение долга в 2026</t>
  </si>
  <si>
    <t>Ожидаемое погашение долга в 2026</t>
  </si>
  <si>
    <t>Ожидаемое состояние долга на 01.01.2027</t>
  </si>
  <si>
    <t>в пределах финансового года</t>
  </si>
  <si>
    <t>Бюджетный кредит на финансовое обеспечение реализации инфраструктурных проектов (соглашение от 26.01.2022 № 01-01-06/06-69)</t>
  </si>
  <si>
    <t>Бюджетный кредит на финансовое обеспечение реализации инфраструктурных проектов (соглашение от 31.03.2023 № 2023-00082)</t>
  </si>
  <si>
    <t>ПАО Сбербанк</t>
  </si>
  <si>
    <t>Кредиты кредитных организаций (погашение в соответствии со сроками, установленными государственными контрактами от 19.12.2022 №№ 1-6)</t>
  </si>
  <si>
    <t>Федеральное казначейство</t>
  </si>
  <si>
    <t>Сумма долга на 01.01.2026</t>
  </si>
  <si>
    <t>Долговые обязательства подлежащие погашению в 2027</t>
  </si>
  <si>
    <t>Специальный казначейский кредит (соглашение от 14.09.2023 № 2023-00158)</t>
  </si>
  <si>
    <t>Сумма долга на 01.01.2027</t>
  </si>
  <si>
    <t>Ожидаемое привлечение долга в 2027</t>
  </si>
  <si>
    <t>Ожидаемое погашение долга в 2027</t>
  </si>
  <si>
    <t>Ожидаемое состояние долга на 01.01.2028</t>
  </si>
  <si>
    <t>Долговые обязательства подлежащие погашению в 2028</t>
  </si>
  <si>
    <t>Бюджетный кредит на финансовое обеспечение реализации инфраструктурных проектов (соглашение от 17.05.2024 № 2024-00142)</t>
  </si>
  <si>
    <t>Кредиты от кредитных организаций в валюте Российской Федерации (получение в 2025 году коммерческих кредитов в том числе с целью замещения долговых обязательств, срок погашения по которым приходится на 2025 год)</t>
  </si>
  <si>
    <t>Одобренные бюджетные кредиты на финансовое обеспечение реализации инфраструктурных проектов (протокол президиума Правительственной комиссии по региональному развитию в РФ от 02.06.2022 № 29, постановление Правительства Камчатского края от 30.11.2021 № 515-П), планируемые к выборке в 2025 году</t>
  </si>
  <si>
    <t>Кредиты от кредитных организаций в валюте Российской Федерации (получение в 2027 году коммерческих кредитов в том числе с целью замещения долговых обязательств, срок погашения по которым приходится на 2027 год)</t>
  </si>
  <si>
    <t>Кредиты от кредитных организаций в валюте Российской Федерации (возобновляемая кредитная линия, государственные контракты от 01.10.2024 №№ 3-9, от 11.10.2024 №№ 1-2)</t>
  </si>
  <si>
    <t>Кредиты от кредитных организаций в валюте Российской Федерации (получение в 2026 году коммерческих кредитов для финансирования дефицита краевого бюджета)</t>
  </si>
  <si>
    <t>2. Проект структуры государственного внутреннего  долга Камчатского края</t>
  </si>
  <si>
    <t>Бюджетный кредит для погашения долговых обязательств в виде обязательств по государственным ценным бумагам и кредитам, полученным от кредитных организаций, иностранных банков и международных финансовых организаций (соглашение от 21.06.2022 № 01-01-06/06-249)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</si>
</sst>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0" applyFont="1"/>
    <xf numFmtId="0" fontId="4" fillId="0" borderId="1" xfId="1" applyFont="1" applyBorder="1" applyAlignme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14" fontId="7" fillId="0" borderId="0" xfId="0" applyNumberFormat="1" applyFont="1" applyAlignment="1">
      <alignment vertical="top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" xfId="1" applyFont="1" applyBorder="1" applyAlignment="1">
      <alignment horizontal="right"/>
    </xf>
    <xf numFmtId="0" fontId="0" fillId="0" borderId="0" xfId="0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0" xfId="1" applyFont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/>
    <xf numFmtId="164" fontId="6" fillId="0" borderId="2" xfId="0" applyNumberFormat="1" applyFont="1" applyFill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right" vertical="center"/>
    </xf>
    <xf numFmtId="0" fontId="6" fillId="0" borderId="3" xfId="0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164" fontId="10" fillId="0" borderId="4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</cellXfs>
  <cellStyles count="2">
    <cellStyle name="Обычный" xfId="0" builtinId="0"/>
    <cellStyle name="Обычный_Структура долга на 01.01.08 - 2 сценар вариант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HARE\Minfin\Departament\buhgal\1%20&#1060;&#1077;&#1076;&#1086;&#1088;&#1077;&#1085;&#1082;&#1086;%20&#1058;.&#1050;\&#1073;&#1102;&#1076;&#1078;&#1077;&#1090;%202015%20-%202017\&#1054;&#1041;&#1059;&#1080;&#1054;%2029.04.2015\&#1057;&#1090;&#1088;&#1091;&#1082;&#1090;&#1091;&#1088;&#1072;%20&#1076;&#1086;&#1083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01.01.16"/>
      <sheetName val="на 01.01.17"/>
      <sheetName val="на 01.01.18"/>
    </sheetNames>
    <sheetDataSet>
      <sheetData sheetId="0" refreshError="1">
        <row r="6">
          <cell r="G6">
            <v>1582163</v>
          </cell>
        </row>
        <row r="8">
          <cell r="G8">
            <v>0</v>
          </cell>
        </row>
      </sheetData>
      <sheetData sheetId="1" refreshError="1">
        <row r="6">
          <cell r="G6">
            <v>2728163</v>
          </cell>
        </row>
        <row r="8">
          <cell r="G8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zoomScale="60" zoomScaleNormal="60" workbookViewId="0">
      <selection activeCell="B12" sqref="B12"/>
    </sheetView>
  </sheetViews>
  <sheetFormatPr defaultRowHeight="12.75" x14ac:dyDescent="0.2"/>
  <cols>
    <col min="1" max="1" width="37.28515625" customWidth="1"/>
    <col min="2" max="2" width="67.42578125" style="19" customWidth="1"/>
    <col min="3" max="3" width="22" style="20" customWidth="1"/>
    <col min="4" max="4" width="20.140625" style="21" customWidth="1"/>
    <col min="5" max="5" width="20.5703125" style="21" customWidth="1"/>
    <col min="6" max="6" width="20.140625" style="22" customWidth="1"/>
    <col min="7" max="8" width="19.42578125" style="22" customWidth="1"/>
  </cols>
  <sheetData>
    <row r="1" spans="1:8" s="1" customFormat="1" ht="18.75" x14ac:dyDescent="0.3">
      <c r="A1" s="37" t="s">
        <v>36</v>
      </c>
      <c r="B1" s="37"/>
      <c r="C1" s="37"/>
      <c r="D1" s="37"/>
      <c r="E1" s="37"/>
      <c r="F1" s="37"/>
      <c r="G1" s="37"/>
      <c r="H1" s="37"/>
    </row>
    <row r="2" spans="1:8" ht="25.5" customHeight="1" x14ac:dyDescent="0.3">
      <c r="A2" s="2"/>
      <c r="B2" s="2"/>
      <c r="C2" s="2"/>
      <c r="D2" s="2"/>
      <c r="E2" s="2"/>
      <c r="F2" s="2"/>
      <c r="G2" s="2"/>
      <c r="H2" s="25" t="s">
        <v>6</v>
      </c>
    </row>
    <row r="3" spans="1:8" s="43" customFormat="1" ht="78.75" x14ac:dyDescent="0.2">
      <c r="A3" s="40" t="s">
        <v>5</v>
      </c>
      <c r="B3" s="41" t="s">
        <v>0</v>
      </c>
      <c r="C3" s="41" t="s">
        <v>1</v>
      </c>
      <c r="D3" s="42" t="s">
        <v>8</v>
      </c>
      <c r="E3" s="41" t="s">
        <v>9</v>
      </c>
      <c r="F3" s="41" t="s">
        <v>10</v>
      </c>
      <c r="G3" s="42" t="s">
        <v>11</v>
      </c>
      <c r="H3" s="42" t="s">
        <v>12</v>
      </c>
    </row>
    <row r="4" spans="1:8" ht="75" customHeight="1" x14ac:dyDescent="0.2">
      <c r="A4" s="34" t="s">
        <v>19</v>
      </c>
      <c r="B4" s="35" t="s">
        <v>20</v>
      </c>
      <c r="C4" s="34">
        <v>2025</v>
      </c>
      <c r="D4" s="44">
        <v>2670000</v>
      </c>
      <c r="E4" s="44"/>
      <c r="F4" s="44">
        <v>2670000</v>
      </c>
      <c r="G4" s="45">
        <f>D4+E4-F4</f>
        <v>0</v>
      </c>
      <c r="H4" s="44"/>
    </row>
    <row r="5" spans="1:8" s="30" customFormat="1" ht="57" customHeight="1" x14ac:dyDescent="0.2">
      <c r="A5" s="34" t="s">
        <v>19</v>
      </c>
      <c r="B5" s="36" t="s">
        <v>34</v>
      </c>
      <c r="C5" s="46">
        <v>2027</v>
      </c>
      <c r="D5" s="44">
        <v>4960000</v>
      </c>
      <c r="E5" s="47">
        <v>3000000</v>
      </c>
      <c r="F5" s="47">
        <v>3000000</v>
      </c>
      <c r="G5" s="44">
        <f>D5+E5-F5</f>
        <v>4960000</v>
      </c>
      <c r="H5" s="44"/>
    </row>
    <row r="6" spans="1:8" s="31" customFormat="1" ht="63" x14ac:dyDescent="0.2">
      <c r="A6" s="34" t="s">
        <v>2</v>
      </c>
      <c r="B6" s="35" t="s">
        <v>31</v>
      </c>
      <c r="C6" s="34">
        <v>2028</v>
      </c>
      <c r="D6" s="44"/>
      <c r="E6" s="47">
        <f>2670000+6502577</f>
        <v>9172577</v>
      </c>
      <c r="F6" s="47"/>
      <c r="G6" s="44">
        <f>D6+E6-F6</f>
        <v>9172577</v>
      </c>
      <c r="H6" s="44"/>
    </row>
    <row r="7" spans="1:8" s="29" customFormat="1" ht="36" customHeight="1" x14ac:dyDescent="0.2">
      <c r="A7" s="46" t="s">
        <v>21</v>
      </c>
      <c r="B7" s="36" t="s">
        <v>7</v>
      </c>
      <c r="C7" s="46" t="s">
        <v>16</v>
      </c>
      <c r="D7" s="44">
        <v>0</v>
      </c>
      <c r="E7" s="47">
        <v>8600350</v>
      </c>
      <c r="F7" s="47">
        <v>8600350</v>
      </c>
      <c r="G7" s="44">
        <f>D7+E7-F7</f>
        <v>0</v>
      </c>
      <c r="H7" s="44"/>
    </row>
    <row r="8" spans="1:8" s="3" customFormat="1" ht="47.25" x14ac:dyDescent="0.2">
      <c r="A8" s="34" t="s">
        <v>3</v>
      </c>
      <c r="B8" s="48" t="s">
        <v>17</v>
      </c>
      <c r="C8" s="49">
        <v>2037</v>
      </c>
      <c r="D8" s="47">
        <v>674756.95615999994</v>
      </c>
      <c r="E8" s="47"/>
      <c r="F8" s="50">
        <v>51904.381240000002</v>
      </c>
      <c r="G8" s="45">
        <f t="shared" ref="G8:G13" si="0">D8+E8-F8</f>
        <v>622852.57491999993</v>
      </c>
      <c r="H8" s="50">
        <v>51904.381240000002</v>
      </c>
    </row>
    <row r="9" spans="1:8" s="29" customFormat="1" ht="47.25" x14ac:dyDescent="0.2">
      <c r="A9" s="46" t="s">
        <v>3</v>
      </c>
      <c r="B9" s="51" t="s">
        <v>18</v>
      </c>
      <c r="C9" s="49">
        <v>2038</v>
      </c>
      <c r="D9" s="47">
        <v>833512.41466999997</v>
      </c>
      <c r="E9" s="47"/>
      <c r="F9" s="47">
        <v>59536.601049999997</v>
      </c>
      <c r="G9" s="44">
        <f t="shared" si="0"/>
        <v>773975.81361999991</v>
      </c>
      <c r="H9" s="47">
        <v>59536.601049999997</v>
      </c>
    </row>
    <row r="10" spans="1:8" s="3" customFormat="1" ht="47.25" x14ac:dyDescent="0.2">
      <c r="A10" s="34" t="s">
        <v>3</v>
      </c>
      <c r="B10" s="51" t="s">
        <v>30</v>
      </c>
      <c r="C10" s="49">
        <v>2039</v>
      </c>
      <c r="D10" s="47">
        <v>311322</v>
      </c>
      <c r="E10" s="52"/>
      <c r="F10" s="50"/>
      <c r="G10" s="45">
        <f t="shared" si="0"/>
        <v>311322</v>
      </c>
      <c r="H10" s="50">
        <v>22237.28571</v>
      </c>
    </row>
    <row r="11" spans="1:8" s="32" customFormat="1" ht="94.5" x14ac:dyDescent="0.2">
      <c r="A11" s="34" t="s">
        <v>3</v>
      </c>
      <c r="B11" s="48" t="s">
        <v>32</v>
      </c>
      <c r="C11" s="49">
        <v>2040</v>
      </c>
      <c r="D11" s="47"/>
      <c r="E11" s="52">
        <v>402735</v>
      </c>
      <c r="F11" s="50"/>
      <c r="G11" s="45">
        <f t="shared" si="0"/>
        <v>402735</v>
      </c>
      <c r="H11" s="50"/>
    </row>
    <row r="12" spans="1:8" s="3" customFormat="1" ht="110.25" customHeight="1" x14ac:dyDescent="0.2">
      <c r="A12" s="34" t="s">
        <v>3</v>
      </c>
      <c r="B12" s="48" t="s">
        <v>37</v>
      </c>
      <c r="C12" s="49">
        <v>2028</v>
      </c>
      <c r="D12" s="47">
        <v>300000</v>
      </c>
      <c r="E12" s="47"/>
      <c r="F12" s="50">
        <v>75000</v>
      </c>
      <c r="G12" s="45">
        <f t="shared" si="0"/>
        <v>225000</v>
      </c>
      <c r="H12" s="50">
        <v>75000</v>
      </c>
    </row>
    <row r="13" spans="1:8" s="3" customFormat="1" ht="34.5" customHeight="1" x14ac:dyDescent="0.2">
      <c r="A13" s="34" t="s">
        <v>21</v>
      </c>
      <c r="B13" s="35" t="s">
        <v>24</v>
      </c>
      <c r="C13" s="49">
        <v>2038</v>
      </c>
      <c r="D13" s="47">
        <v>1673848</v>
      </c>
      <c r="E13" s="47"/>
      <c r="F13" s="50">
        <v>119560.57141999999</v>
      </c>
      <c r="G13" s="45">
        <f t="shared" si="0"/>
        <v>1554287.4285800001</v>
      </c>
      <c r="H13" s="50">
        <v>119560.57141999999</v>
      </c>
    </row>
    <row r="14" spans="1:8" s="3" customFormat="1" ht="21" customHeight="1" x14ac:dyDescent="0.25">
      <c r="A14" s="53" t="s">
        <v>4</v>
      </c>
      <c r="B14" s="53"/>
      <c r="C14" s="54"/>
      <c r="D14" s="55">
        <f>SUM(D4:D13)</f>
        <v>11423439.370829999</v>
      </c>
      <c r="E14" s="55">
        <f>SUM(E4:E13)</f>
        <v>21175662</v>
      </c>
      <c r="F14" s="55">
        <f>SUM(F4:F13)</f>
        <v>14576351.553710001</v>
      </c>
      <c r="G14" s="55">
        <f>SUM(G4:G13)</f>
        <v>18022749.817120001</v>
      </c>
      <c r="H14" s="55">
        <f>SUM(H4:H13)</f>
        <v>328238.83941999997</v>
      </c>
    </row>
    <row r="15" spans="1:8" s="3" customFormat="1" ht="19.5" customHeight="1" x14ac:dyDescent="0.25">
      <c r="A15" s="4"/>
      <c r="B15" s="5"/>
      <c r="C15" s="6"/>
      <c r="D15" s="7"/>
      <c r="E15" s="7"/>
      <c r="F15" s="8"/>
      <c r="G15" s="9"/>
      <c r="H15" s="9"/>
    </row>
    <row r="16" spans="1:8" s="3" customFormat="1" x14ac:dyDescent="0.2">
      <c r="A16" s="4"/>
      <c r="B16" s="10"/>
      <c r="C16" s="4"/>
      <c r="D16" s="12"/>
      <c r="E16" s="12"/>
      <c r="F16" s="13"/>
      <c r="G16" s="13"/>
      <c r="H16" s="13"/>
    </row>
    <row r="17" spans="1:8" s="3" customFormat="1" x14ac:dyDescent="0.2">
      <c r="A17" s="4"/>
      <c r="B17" s="10"/>
      <c r="C17" s="4"/>
      <c r="D17" s="12"/>
      <c r="E17" s="12"/>
      <c r="F17" s="13"/>
      <c r="G17" s="13"/>
      <c r="H17" s="13"/>
    </row>
    <row r="18" spans="1:8" s="3" customFormat="1" ht="15.75" x14ac:dyDescent="0.2">
      <c r="A18" s="14"/>
      <c r="B18" s="10"/>
      <c r="C18" s="4"/>
      <c r="D18" s="12"/>
      <c r="E18" s="12"/>
      <c r="F18" s="13"/>
      <c r="G18" s="13"/>
      <c r="H18" s="13"/>
    </row>
    <row r="19" spans="1:8" s="3" customFormat="1" x14ac:dyDescent="0.2">
      <c r="A19" s="15"/>
      <c r="B19" s="10"/>
      <c r="C19" s="4"/>
      <c r="D19" s="12"/>
      <c r="E19" s="12"/>
      <c r="F19" s="13"/>
      <c r="G19" s="13"/>
      <c r="H19" s="13"/>
    </row>
    <row r="20" spans="1:8" s="3" customFormat="1" x14ac:dyDescent="0.2">
      <c r="A20" s="4"/>
      <c r="B20" s="10"/>
      <c r="C20" s="4"/>
      <c r="D20" s="12"/>
      <c r="E20" s="12"/>
      <c r="F20" s="13"/>
      <c r="G20" s="13"/>
      <c r="H20" s="13"/>
    </row>
    <row r="21" spans="1:8" s="3" customFormat="1" x14ac:dyDescent="0.2">
      <c r="B21" s="16"/>
      <c r="D21" s="17"/>
      <c r="E21" s="17"/>
      <c r="F21" s="18"/>
      <c r="G21" s="18"/>
      <c r="H21" s="18"/>
    </row>
    <row r="22" spans="1:8" s="3" customFormat="1" x14ac:dyDescent="0.2">
      <c r="B22" s="16"/>
      <c r="D22" s="17"/>
      <c r="E22" s="17"/>
      <c r="F22" s="18"/>
      <c r="G22" s="18"/>
      <c r="H22" s="18"/>
    </row>
    <row r="23" spans="1:8" s="3" customFormat="1" x14ac:dyDescent="0.2">
      <c r="B23" s="16"/>
      <c r="D23" s="17"/>
      <c r="E23" s="17"/>
      <c r="F23" s="18"/>
      <c r="G23" s="18"/>
      <c r="H23" s="18"/>
    </row>
    <row r="24" spans="1:8" s="3" customFormat="1" x14ac:dyDescent="0.2">
      <c r="B24" s="16"/>
      <c r="D24" s="17"/>
      <c r="E24" s="17"/>
      <c r="F24" s="18"/>
      <c r="G24" s="18"/>
      <c r="H24" s="18"/>
    </row>
    <row r="25" spans="1:8" s="3" customFormat="1" x14ac:dyDescent="0.2">
      <c r="B25" s="16"/>
      <c r="D25" s="17"/>
      <c r="E25" s="17"/>
      <c r="F25" s="18"/>
      <c r="G25" s="18"/>
      <c r="H25" s="18"/>
    </row>
    <row r="26" spans="1:8" s="3" customFormat="1" x14ac:dyDescent="0.2">
      <c r="B26" s="16"/>
      <c r="D26" s="17"/>
      <c r="E26" s="17"/>
      <c r="F26" s="18"/>
      <c r="G26" s="18"/>
      <c r="H26" s="18"/>
    </row>
    <row r="27" spans="1:8" s="3" customFormat="1" x14ac:dyDescent="0.2">
      <c r="B27" s="16"/>
      <c r="D27" s="17"/>
      <c r="E27" s="17"/>
      <c r="F27" s="18"/>
      <c r="G27" s="18"/>
      <c r="H27" s="18"/>
    </row>
    <row r="28" spans="1:8" s="3" customFormat="1" x14ac:dyDescent="0.2">
      <c r="B28" s="16"/>
      <c r="D28" s="17"/>
      <c r="E28" s="17"/>
      <c r="F28" s="18"/>
      <c r="G28" s="18"/>
      <c r="H28" s="18"/>
    </row>
    <row r="29" spans="1:8" s="3" customFormat="1" x14ac:dyDescent="0.2">
      <c r="B29" s="16"/>
      <c r="D29" s="17"/>
      <c r="E29" s="17"/>
      <c r="F29" s="18"/>
      <c r="G29" s="18"/>
      <c r="H29" s="18"/>
    </row>
    <row r="30" spans="1:8" s="3" customFormat="1" x14ac:dyDescent="0.2">
      <c r="B30" s="16"/>
      <c r="D30" s="17"/>
      <c r="E30" s="17"/>
      <c r="F30" s="18"/>
      <c r="G30" s="18"/>
      <c r="H30" s="18"/>
    </row>
    <row r="31" spans="1:8" s="3" customFormat="1" x14ac:dyDescent="0.2">
      <c r="B31" s="16"/>
      <c r="D31" s="17"/>
      <c r="E31" s="17"/>
      <c r="F31" s="18"/>
      <c r="G31" s="18"/>
      <c r="H31" s="18"/>
    </row>
  </sheetData>
  <mergeCells count="2">
    <mergeCell ref="A1:H1"/>
    <mergeCell ref="A14:B14"/>
  </mergeCells>
  <printOptions horizontalCentered="1"/>
  <pageMargins left="0.31496062992125984" right="0.31496062992125984" top="0.55118110236220474" bottom="0.35433070866141736" header="0.39370078740157483" footer="0.19685039370078741"/>
  <pageSetup paperSize="9" scale="6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zoomScale="60" zoomScaleNormal="60" workbookViewId="0">
      <selection activeCell="B13" sqref="B13"/>
    </sheetView>
  </sheetViews>
  <sheetFormatPr defaultRowHeight="12.75" x14ac:dyDescent="0.2"/>
  <cols>
    <col min="1" max="1" width="39.42578125" customWidth="1"/>
    <col min="2" max="2" width="67.7109375" style="19" customWidth="1"/>
    <col min="3" max="3" width="22.7109375" style="20" customWidth="1"/>
    <col min="4" max="4" width="20.28515625" style="21" customWidth="1"/>
    <col min="5" max="5" width="20.85546875" style="21" customWidth="1"/>
    <col min="6" max="6" width="21.5703125" style="22" customWidth="1"/>
    <col min="7" max="7" width="19.42578125" style="22" customWidth="1"/>
    <col min="8" max="8" width="20.42578125" style="22" customWidth="1"/>
  </cols>
  <sheetData>
    <row r="1" spans="1:8" s="1" customFormat="1" ht="18.75" x14ac:dyDescent="0.3">
      <c r="A1" s="37" t="s">
        <v>36</v>
      </c>
      <c r="B1" s="37"/>
      <c r="C1" s="37"/>
      <c r="D1" s="37"/>
      <c r="E1" s="37"/>
      <c r="F1" s="37"/>
      <c r="G1" s="37"/>
      <c r="H1" s="37"/>
    </row>
    <row r="2" spans="1:8" ht="20.25" x14ac:dyDescent="0.3">
      <c r="A2" s="38"/>
      <c r="B2" s="38"/>
      <c r="C2" s="38"/>
      <c r="D2" s="38"/>
      <c r="E2" s="38"/>
      <c r="F2" s="38"/>
      <c r="G2" s="38"/>
      <c r="H2" s="38"/>
    </row>
    <row r="3" spans="1:8" ht="19.5" customHeight="1" x14ac:dyDescent="0.3">
      <c r="A3" s="2"/>
      <c r="B3" s="2"/>
      <c r="C3" s="2"/>
      <c r="D3" s="2"/>
      <c r="E3" s="2"/>
      <c r="F3" s="2"/>
      <c r="G3" s="2"/>
      <c r="H3" s="25" t="s">
        <v>6</v>
      </c>
    </row>
    <row r="4" spans="1:8" ht="78.75" x14ac:dyDescent="0.2">
      <c r="A4" s="40"/>
      <c r="B4" s="41" t="s">
        <v>0</v>
      </c>
      <c r="C4" s="41" t="s">
        <v>1</v>
      </c>
      <c r="D4" s="42" t="s">
        <v>22</v>
      </c>
      <c r="E4" s="41" t="s">
        <v>13</v>
      </c>
      <c r="F4" s="41" t="s">
        <v>14</v>
      </c>
      <c r="G4" s="42" t="s">
        <v>15</v>
      </c>
      <c r="H4" s="42" t="s">
        <v>23</v>
      </c>
    </row>
    <row r="5" spans="1:8" ht="47.25" x14ac:dyDescent="0.2">
      <c r="A5" s="34" t="s">
        <v>19</v>
      </c>
      <c r="B5" s="36" t="s">
        <v>34</v>
      </c>
      <c r="C5" s="34">
        <v>2027</v>
      </c>
      <c r="D5" s="44">
        <f>'01.01.26'!G5</f>
        <v>4960000</v>
      </c>
      <c r="E5" s="50"/>
      <c r="F5" s="50"/>
      <c r="G5" s="56">
        <f>D5+E5-F5</f>
        <v>4960000</v>
      </c>
      <c r="H5" s="56">
        <v>4960000</v>
      </c>
    </row>
    <row r="6" spans="1:8" s="30" customFormat="1" ht="63" x14ac:dyDescent="0.2">
      <c r="A6" s="34" t="s">
        <v>2</v>
      </c>
      <c r="B6" s="35" t="s">
        <v>31</v>
      </c>
      <c r="C6" s="46">
        <v>2028</v>
      </c>
      <c r="D6" s="44">
        <f>'01.01.26'!G6</f>
        <v>9172577</v>
      </c>
      <c r="E6" s="47"/>
      <c r="F6" s="47"/>
      <c r="G6" s="56">
        <f>D6+E6-F6</f>
        <v>9172577</v>
      </c>
      <c r="H6" s="56"/>
    </row>
    <row r="7" spans="1:8" s="31" customFormat="1" ht="47.25" x14ac:dyDescent="0.2">
      <c r="A7" s="34" t="s">
        <v>2</v>
      </c>
      <c r="B7" s="35" t="s">
        <v>35</v>
      </c>
      <c r="C7" s="46">
        <v>2029</v>
      </c>
      <c r="D7" s="44"/>
      <c r="E7" s="47">
        <v>2000000</v>
      </c>
      <c r="F7" s="47"/>
      <c r="G7" s="56">
        <f>D7+E7-F7</f>
        <v>2000000</v>
      </c>
      <c r="H7" s="56"/>
    </row>
    <row r="8" spans="1:8" s="29" customFormat="1" ht="31.5" x14ac:dyDescent="0.2">
      <c r="A8" s="46" t="s">
        <v>21</v>
      </c>
      <c r="B8" s="36" t="s">
        <v>7</v>
      </c>
      <c r="C8" s="46" t="s">
        <v>16</v>
      </c>
      <c r="D8" s="44">
        <f>'[1]на 01.01.16'!G8</f>
        <v>0</v>
      </c>
      <c r="E8" s="47">
        <v>7163776</v>
      </c>
      <c r="F8" s="47">
        <v>7163776</v>
      </c>
      <c r="G8" s="44">
        <f>D8+E8-F8</f>
        <v>0</v>
      </c>
      <c r="H8" s="44"/>
    </row>
    <row r="9" spans="1:8" s="3" customFormat="1" ht="47.25" x14ac:dyDescent="0.2">
      <c r="A9" s="34" t="s">
        <v>3</v>
      </c>
      <c r="B9" s="48" t="s">
        <v>17</v>
      </c>
      <c r="C9" s="49">
        <v>2037</v>
      </c>
      <c r="D9" s="47">
        <f>'01.01.26'!G8</f>
        <v>622852.57491999993</v>
      </c>
      <c r="E9" s="47"/>
      <c r="F9" s="50">
        <f>'01.01.26'!H8</f>
        <v>51904.381240000002</v>
      </c>
      <c r="G9" s="45">
        <f t="shared" ref="G9:G14" si="0">D9+E9-F9</f>
        <v>570948.19367999991</v>
      </c>
      <c r="H9" s="47">
        <f>51904.38124</f>
        <v>51904.381240000002</v>
      </c>
    </row>
    <row r="10" spans="1:8" s="29" customFormat="1" ht="47.25" x14ac:dyDescent="0.2">
      <c r="A10" s="46" t="s">
        <v>3</v>
      </c>
      <c r="B10" s="51" t="s">
        <v>18</v>
      </c>
      <c r="C10" s="49">
        <v>2038</v>
      </c>
      <c r="D10" s="47">
        <f>'01.01.26'!G9</f>
        <v>773975.81361999991</v>
      </c>
      <c r="E10" s="47"/>
      <c r="F10" s="47">
        <f>'01.01.26'!H9</f>
        <v>59536.601049999997</v>
      </c>
      <c r="G10" s="44">
        <f t="shared" si="0"/>
        <v>714439.21256999997</v>
      </c>
      <c r="H10" s="47">
        <v>59536.601049999997</v>
      </c>
    </row>
    <row r="11" spans="1:8" s="3" customFormat="1" ht="47.25" x14ac:dyDescent="0.2">
      <c r="A11" s="34" t="s">
        <v>3</v>
      </c>
      <c r="B11" s="51" t="s">
        <v>30</v>
      </c>
      <c r="C11" s="49">
        <v>2039</v>
      </c>
      <c r="D11" s="47">
        <f>'01.01.26'!G10</f>
        <v>311322</v>
      </c>
      <c r="E11" s="47"/>
      <c r="F11" s="50">
        <f>'01.01.26'!H10</f>
        <v>22237.28571</v>
      </c>
      <c r="G11" s="45">
        <f t="shared" si="0"/>
        <v>289084.71428999997</v>
      </c>
      <c r="H11" s="47">
        <v>22237.28571</v>
      </c>
    </row>
    <row r="12" spans="1:8" s="33" customFormat="1" ht="94.5" x14ac:dyDescent="0.2">
      <c r="A12" s="34" t="s">
        <v>3</v>
      </c>
      <c r="B12" s="48" t="s">
        <v>32</v>
      </c>
      <c r="C12" s="49">
        <v>2040</v>
      </c>
      <c r="D12" s="47">
        <f>'01.01.26'!G11</f>
        <v>402735</v>
      </c>
      <c r="E12" s="47"/>
      <c r="F12" s="50"/>
      <c r="G12" s="45">
        <f t="shared" si="0"/>
        <v>402735</v>
      </c>
      <c r="H12" s="47">
        <v>28766.78571</v>
      </c>
    </row>
    <row r="13" spans="1:8" s="3" customFormat="1" ht="78.75" x14ac:dyDescent="0.2">
      <c r="A13" s="34" t="s">
        <v>3</v>
      </c>
      <c r="B13" s="48" t="s">
        <v>37</v>
      </c>
      <c r="C13" s="49">
        <v>2028</v>
      </c>
      <c r="D13" s="47">
        <f>'01.01.26'!G12</f>
        <v>225000</v>
      </c>
      <c r="E13" s="47"/>
      <c r="F13" s="50">
        <v>75000</v>
      </c>
      <c r="G13" s="45">
        <f t="shared" si="0"/>
        <v>150000</v>
      </c>
      <c r="H13" s="50">
        <v>75000</v>
      </c>
    </row>
    <row r="14" spans="1:8" s="3" customFormat="1" ht="34.5" customHeight="1" x14ac:dyDescent="0.2">
      <c r="A14" s="34" t="s">
        <v>21</v>
      </c>
      <c r="B14" s="35" t="s">
        <v>24</v>
      </c>
      <c r="C14" s="49">
        <v>2038</v>
      </c>
      <c r="D14" s="47">
        <f>'01.01.26'!G13</f>
        <v>1554287.4285800001</v>
      </c>
      <c r="E14" s="47"/>
      <c r="F14" s="50">
        <f>'01.01.26'!H13</f>
        <v>119560.57141999999</v>
      </c>
      <c r="G14" s="45">
        <f t="shared" si="0"/>
        <v>1434726.8571600001</v>
      </c>
      <c r="H14" s="50">
        <v>119560.57141999999</v>
      </c>
    </row>
    <row r="15" spans="1:8" s="3" customFormat="1" ht="21" customHeight="1" x14ac:dyDescent="0.2">
      <c r="A15" s="53" t="s">
        <v>4</v>
      </c>
      <c r="B15" s="53"/>
      <c r="C15" s="57"/>
      <c r="D15" s="55">
        <f>SUM(D5:D14)</f>
        <v>18022749.817120001</v>
      </c>
      <c r="E15" s="55">
        <f t="shared" ref="E15:G15" si="1">SUM(E5:E14)</f>
        <v>9163776</v>
      </c>
      <c r="F15" s="55">
        <f t="shared" si="1"/>
        <v>7492014.8394200001</v>
      </c>
      <c r="G15" s="55">
        <f t="shared" si="1"/>
        <v>19694510.977700002</v>
      </c>
      <c r="H15" s="55">
        <f>SUM(H5:H14)</f>
        <v>5317005.6251300005</v>
      </c>
    </row>
    <row r="16" spans="1:8" s="3" customFormat="1" ht="15.75" x14ac:dyDescent="0.2">
      <c r="A16" s="4"/>
      <c r="B16" s="5"/>
      <c r="C16" s="6"/>
      <c r="D16" s="23"/>
      <c r="E16" s="12"/>
      <c r="F16" s="24"/>
      <c r="G16" s="13"/>
      <c r="H16" s="13"/>
    </row>
    <row r="17" spans="1:8" s="3" customFormat="1" ht="12.75" customHeight="1" x14ac:dyDescent="0.2">
      <c r="A17" s="39"/>
      <c r="B17" s="39"/>
      <c r="C17" s="39"/>
      <c r="D17" s="39"/>
      <c r="E17" s="39"/>
      <c r="F17" s="39"/>
      <c r="G17" s="39"/>
      <c r="H17" s="39"/>
    </row>
    <row r="18" spans="1:8" s="3" customFormat="1" ht="12.75" customHeight="1" x14ac:dyDescent="0.2">
      <c r="A18" s="39"/>
      <c r="B18" s="39"/>
      <c r="C18" s="39"/>
      <c r="D18" s="39"/>
      <c r="E18" s="39"/>
      <c r="F18" s="39"/>
      <c r="G18" s="39"/>
      <c r="H18" s="39"/>
    </row>
    <row r="19" spans="1:8" s="3" customFormat="1" ht="15.75" x14ac:dyDescent="0.2">
      <c r="A19" s="4"/>
      <c r="B19" s="10"/>
      <c r="C19" s="11"/>
      <c r="D19" s="12"/>
      <c r="E19" s="12"/>
      <c r="F19" s="13"/>
      <c r="G19" s="13"/>
      <c r="H19" s="13"/>
    </row>
    <row r="20" spans="1:8" s="3" customFormat="1" x14ac:dyDescent="0.2">
      <c r="A20" s="4"/>
      <c r="B20" s="10"/>
      <c r="C20" s="4"/>
      <c r="D20" s="12"/>
      <c r="E20" s="12"/>
      <c r="F20" s="13"/>
      <c r="G20" s="13"/>
      <c r="H20" s="13"/>
    </row>
    <row r="21" spans="1:8" s="3" customFormat="1" x14ac:dyDescent="0.2">
      <c r="A21" s="4"/>
      <c r="B21" s="10"/>
      <c r="C21" s="4"/>
      <c r="D21" s="12"/>
      <c r="E21" s="12"/>
      <c r="F21" s="13"/>
      <c r="G21" s="13"/>
      <c r="H21" s="13"/>
    </row>
    <row r="22" spans="1:8" s="3" customFormat="1" ht="15.75" x14ac:dyDescent="0.2">
      <c r="A22" s="14"/>
      <c r="B22" s="10"/>
      <c r="C22" s="4"/>
      <c r="D22" s="12"/>
      <c r="E22" s="12"/>
      <c r="F22" s="13"/>
      <c r="G22" s="13"/>
      <c r="H22" s="13"/>
    </row>
    <row r="23" spans="1:8" s="3" customFormat="1" x14ac:dyDescent="0.2">
      <c r="A23" s="15"/>
      <c r="B23" s="10"/>
      <c r="C23" s="4"/>
      <c r="D23" s="12"/>
      <c r="E23" s="12"/>
      <c r="F23" s="13"/>
      <c r="G23" s="13"/>
      <c r="H23" s="13"/>
    </row>
    <row r="24" spans="1:8" s="3" customFormat="1" x14ac:dyDescent="0.2">
      <c r="A24" s="4"/>
      <c r="B24" s="10"/>
      <c r="C24" s="4"/>
      <c r="D24" s="12"/>
      <c r="E24" s="12"/>
      <c r="F24" s="13"/>
      <c r="G24" s="13"/>
      <c r="H24" s="13"/>
    </row>
    <row r="25" spans="1:8" s="3" customFormat="1" x14ac:dyDescent="0.2">
      <c r="B25" s="16"/>
      <c r="D25" s="17"/>
      <c r="E25" s="17"/>
      <c r="F25" s="18"/>
      <c r="G25" s="18"/>
      <c r="H25" s="18"/>
    </row>
    <row r="26" spans="1:8" s="3" customFormat="1" x14ac:dyDescent="0.2">
      <c r="B26" s="16"/>
      <c r="D26" s="17"/>
      <c r="E26" s="17"/>
      <c r="F26" s="18"/>
      <c r="G26" s="18"/>
      <c r="H26" s="18"/>
    </row>
    <row r="27" spans="1:8" s="3" customFormat="1" x14ac:dyDescent="0.2">
      <c r="B27" s="16"/>
      <c r="D27" s="17"/>
      <c r="E27" s="17"/>
      <c r="F27" s="18"/>
      <c r="G27" s="18"/>
      <c r="H27" s="18"/>
    </row>
    <row r="28" spans="1:8" s="3" customFormat="1" x14ac:dyDescent="0.2">
      <c r="B28" s="16"/>
      <c r="D28" s="17"/>
      <c r="E28" s="17"/>
      <c r="F28" s="18"/>
      <c r="G28" s="18"/>
      <c r="H28" s="18"/>
    </row>
    <row r="29" spans="1:8" s="3" customFormat="1" x14ac:dyDescent="0.2">
      <c r="B29" s="16"/>
      <c r="D29" s="17"/>
      <c r="E29" s="17"/>
      <c r="F29" s="18"/>
      <c r="G29" s="18"/>
      <c r="H29" s="18"/>
    </row>
    <row r="30" spans="1:8" s="3" customFormat="1" x14ac:dyDescent="0.2">
      <c r="B30" s="16"/>
      <c r="D30" s="17"/>
      <c r="E30" s="17"/>
      <c r="F30" s="18"/>
      <c r="G30" s="18"/>
      <c r="H30" s="18"/>
    </row>
    <row r="31" spans="1:8" s="3" customFormat="1" x14ac:dyDescent="0.2">
      <c r="B31" s="16"/>
      <c r="D31" s="17"/>
      <c r="E31" s="17"/>
      <c r="F31" s="18"/>
      <c r="G31" s="18"/>
      <c r="H31" s="18"/>
    </row>
    <row r="32" spans="1:8" s="3" customFormat="1" x14ac:dyDescent="0.2">
      <c r="B32" s="16"/>
      <c r="D32" s="17"/>
      <c r="E32" s="17"/>
      <c r="F32" s="18"/>
      <c r="G32" s="18"/>
      <c r="H32" s="18"/>
    </row>
    <row r="33" spans="2:8" s="3" customFormat="1" x14ac:dyDescent="0.2">
      <c r="B33" s="16"/>
      <c r="D33" s="17"/>
      <c r="E33" s="17"/>
      <c r="F33" s="18"/>
      <c r="G33" s="18"/>
      <c r="H33" s="18"/>
    </row>
    <row r="34" spans="2:8" s="3" customFormat="1" x14ac:dyDescent="0.2">
      <c r="B34" s="16"/>
      <c r="D34" s="17"/>
      <c r="E34" s="17"/>
      <c r="F34" s="18"/>
      <c r="G34" s="18"/>
      <c r="H34" s="18"/>
    </row>
    <row r="35" spans="2:8" s="3" customFormat="1" x14ac:dyDescent="0.2">
      <c r="B35" s="16"/>
      <c r="D35" s="17"/>
      <c r="E35" s="17"/>
      <c r="F35" s="18"/>
      <c r="G35" s="18"/>
      <c r="H35" s="18"/>
    </row>
    <row r="36" spans="2:8" s="3" customFormat="1" x14ac:dyDescent="0.2">
      <c r="B36" s="16"/>
      <c r="D36" s="17"/>
      <c r="E36" s="17"/>
      <c r="F36" s="18"/>
      <c r="G36" s="18"/>
      <c r="H36" s="18"/>
    </row>
  </sheetData>
  <mergeCells count="4">
    <mergeCell ref="A1:H1"/>
    <mergeCell ref="A2:H2"/>
    <mergeCell ref="A15:B15"/>
    <mergeCell ref="A17:H18"/>
  </mergeCells>
  <printOptions horizontalCentered="1"/>
  <pageMargins left="0.31496062992125984" right="0.31496062992125984" top="0.74803149606299213" bottom="0.55118110236220474" header="0" footer="0"/>
  <pageSetup paperSize="9" scale="62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60" zoomScaleNormal="60" workbookViewId="0">
      <pane xSplit="2" ySplit="3" topLeftCell="C10" activePane="bottomRight" state="frozen"/>
      <selection pane="topRight" activeCell="D1" sqref="D1"/>
      <selection pane="bottomLeft" activeCell="A6" sqref="A6"/>
      <selection pane="bottomRight" activeCell="A19" sqref="A19:XFD20"/>
    </sheetView>
  </sheetViews>
  <sheetFormatPr defaultRowHeight="12.75" x14ac:dyDescent="0.2"/>
  <cols>
    <col min="1" max="1" width="35.140625" customWidth="1"/>
    <col min="2" max="2" width="72.7109375" style="19" customWidth="1"/>
    <col min="3" max="3" width="22.7109375" style="20" customWidth="1"/>
    <col min="4" max="4" width="19.5703125" style="21" customWidth="1"/>
    <col min="5" max="5" width="19.42578125" style="21" customWidth="1"/>
    <col min="6" max="6" width="18.7109375" style="22" customWidth="1"/>
    <col min="7" max="7" width="20.85546875" style="22" customWidth="1"/>
    <col min="8" max="8" width="19.7109375" style="22" customWidth="1"/>
  </cols>
  <sheetData>
    <row r="1" spans="1:8" s="1" customFormat="1" ht="18.75" x14ac:dyDescent="0.3">
      <c r="A1" s="37" t="s">
        <v>36</v>
      </c>
      <c r="B1" s="37"/>
      <c r="C1" s="37"/>
      <c r="D1" s="37"/>
      <c r="E1" s="37"/>
      <c r="F1" s="37"/>
      <c r="G1" s="37"/>
      <c r="H1" s="37"/>
    </row>
    <row r="2" spans="1:8" ht="24" customHeight="1" x14ac:dyDescent="0.3">
      <c r="A2" s="2"/>
      <c r="B2" s="2"/>
      <c r="C2" s="2"/>
      <c r="D2" s="2"/>
      <c r="E2" s="2"/>
      <c r="F2" s="2"/>
      <c r="G2" s="2"/>
      <c r="H2" s="25" t="s">
        <v>6</v>
      </c>
    </row>
    <row r="3" spans="1:8" ht="90" customHeight="1" x14ac:dyDescent="0.2">
      <c r="A3" s="40"/>
      <c r="B3" s="41" t="s">
        <v>0</v>
      </c>
      <c r="C3" s="41" t="s">
        <v>1</v>
      </c>
      <c r="D3" s="42" t="s">
        <v>25</v>
      </c>
      <c r="E3" s="41" t="s">
        <v>26</v>
      </c>
      <c r="F3" s="41" t="s">
        <v>27</v>
      </c>
      <c r="G3" s="42" t="s">
        <v>28</v>
      </c>
      <c r="H3" s="42" t="s">
        <v>29</v>
      </c>
    </row>
    <row r="4" spans="1:8" ht="47.25" x14ac:dyDescent="0.2">
      <c r="A4" s="34" t="s">
        <v>19</v>
      </c>
      <c r="B4" s="36" t="s">
        <v>34</v>
      </c>
      <c r="C4" s="34">
        <v>2027</v>
      </c>
      <c r="D4" s="44">
        <f>'01.01.27'!G5</f>
        <v>4960000</v>
      </c>
      <c r="E4" s="50"/>
      <c r="F4" s="50">
        <f>'01.01.27'!H5</f>
        <v>4960000</v>
      </c>
      <c r="G4" s="56">
        <f t="shared" ref="G4:G13" si="0">D4+E4-F4</f>
        <v>0</v>
      </c>
      <c r="H4" s="56"/>
    </row>
    <row r="5" spans="1:8" ht="63" x14ac:dyDescent="0.2">
      <c r="A5" s="34" t="s">
        <v>2</v>
      </c>
      <c r="B5" s="35" t="s">
        <v>31</v>
      </c>
      <c r="C5" s="46">
        <v>2028</v>
      </c>
      <c r="D5" s="44">
        <f>'01.01.27'!G6</f>
        <v>9172577</v>
      </c>
      <c r="E5" s="50"/>
      <c r="F5" s="50"/>
      <c r="G5" s="56">
        <f t="shared" si="0"/>
        <v>9172577</v>
      </c>
      <c r="H5" s="56">
        <v>9172577</v>
      </c>
    </row>
    <row r="6" spans="1:8" ht="47.25" x14ac:dyDescent="0.2">
      <c r="A6" s="34" t="s">
        <v>2</v>
      </c>
      <c r="B6" s="35" t="s">
        <v>35</v>
      </c>
      <c r="C6" s="46">
        <v>2029</v>
      </c>
      <c r="D6" s="44">
        <f>'01.01.27'!G7</f>
        <v>2000000</v>
      </c>
      <c r="E6" s="50"/>
      <c r="F6" s="50"/>
      <c r="G6" s="56">
        <f t="shared" si="0"/>
        <v>2000000</v>
      </c>
      <c r="H6" s="56"/>
    </row>
    <row r="7" spans="1:8" ht="63" x14ac:dyDescent="0.2">
      <c r="A7" s="34" t="s">
        <v>2</v>
      </c>
      <c r="B7" s="35" t="s">
        <v>33</v>
      </c>
      <c r="C7" s="46">
        <v>2030</v>
      </c>
      <c r="D7" s="44"/>
      <c r="E7" s="50">
        <v>4960000</v>
      </c>
      <c r="F7" s="50"/>
      <c r="G7" s="56">
        <f t="shared" si="0"/>
        <v>4960000</v>
      </c>
      <c r="H7" s="56"/>
    </row>
    <row r="8" spans="1:8" s="29" customFormat="1" ht="38.25" customHeight="1" x14ac:dyDescent="0.2">
      <c r="A8" s="46" t="s">
        <v>21</v>
      </c>
      <c r="B8" s="36" t="s">
        <v>7</v>
      </c>
      <c r="C8" s="46" t="s">
        <v>16</v>
      </c>
      <c r="D8" s="44">
        <f>'[1]на 01.01.17'!G8</f>
        <v>0</v>
      </c>
      <c r="E8" s="47">
        <v>7344290</v>
      </c>
      <c r="F8" s="47">
        <v>7344290</v>
      </c>
      <c r="G8" s="56">
        <f t="shared" si="0"/>
        <v>0</v>
      </c>
      <c r="H8" s="44"/>
    </row>
    <row r="9" spans="1:8" s="3" customFormat="1" ht="47.25" x14ac:dyDescent="0.2">
      <c r="A9" s="34" t="s">
        <v>3</v>
      </c>
      <c r="B9" s="48" t="s">
        <v>17</v>
      </c>
      <c r="C9" s="49">
        <v>2037</v>
      </c>
      <c r="D9" s="44">
        <f>'01.01.27'!G9</f>
        <v>570948.19367999991</v>
      </c>
      <c r="E9" s="47"/>
      <c r="F9" s="47">
        <f>'01.01.27'!H9</f>
        <v>51904.381240000002</v>
      </c>
      <c r="G9" s="56">
        <f t="shared" si="0"/>
        <v>519043.81243999989</v>
      </c>
      <c r="H9" s="47">
        <v>51904.381240000002</v>
      </c>
    </row>
    <row r="10" spans="1:8" s="29" customFormat="1" ht="47.25" x14ac:dyDescent="0.2">
      <c r="A10" s="46" t="s">
        <v>3</v>
      </c>
      <c r="B10" s="51" t="s">
        <v>18</v>
      </c>
      <c r="C10" s="49">
        <v>2038</v>
      </c>
      <c r="D10" s="44">
        <f>'01.01.27'!G10</f>
        <v>714439.21256999997</v>
      </c>
      <c r="E10" s="47"/>
      <c r="F10" s="47">
        <f>'01.01.27'!H10</f>
        <v>59536.601049999997</v>
      </c>
      <c r="G10" s="56">
        <f t="shared" si="0"/>
        <v>654902.61152000003</v>
      </c>
      <c r="H10" s="47">
        <v>59536.601049999997</v>
      </c>
    </row>
    <row r="11" spans="1:8" s="3" customFormat="1" ht="47.25" x14ac:dyDescent="0.2">
      <c r="A11" s="34" t="s">
        <v>3</v>
      </c>
      <c r="B11" s="51" t="s">
        <v>30</v>
      </c>
      <c r="C11" s="49">
        <v>2039</v>
      </c>
      <c r="D11" s="44">
        <f>'01.01.27'!G11</f>
        <v>289084.71428999997</v>
      </c>
      <c r="E11" s="47"/>
      <c r="F11" s="47">
        <f>'01.01.27'!H11</f>
        <v>22237.28571</v>
      </c>
      <c r="G11" s="56">
        <f t="shared" si="0"/>
        <v>266847.42857999995</v>
      </c>
      <c r="H11" s="47">
        <v>22237.28571</v>
      </c>
    </row>
    <row r="12" spans="1:8" s="33" customFormat="1" ht="78.75" x14ac:dyDescent="0.2">
      <c r="A12" s="34" t="s">
        <v>3</v>
      </c>
      <c r="B12" s="48" t="s">
        <v>32</v>
      </c>
      <c r="C12" s="49">
        <v>2040</v>
      </c>
      <c r="D12" s="44">
        <f>'01.01.27'!G12</f>
        <v>402735</v>
      </c>
      <c r="E12" s="47"/>
      <c r="F12" s="47">
        <f>'01.01.27'!H12</f>
        <v>28766.78571</v>
      </c>
      <c r="G12" s="56">
        <f t="shared" si="0"/>
        <v>373968.21428999997</v>
      </c>
      <c r="H12" s="47">
        <v>28766.78571</v>
      </c>
    </row>
    <row r="13" spans="1:8" s="3" customFormat="1" ht="78.75" x14ac:dyDescent="0.2">
      <c r="A13" s="34" t="s">
        <v>3</v>
      </c>
      <c r="B13" s="48" t="s">
        <v>37</v>
      </c>
      <c r="C13" s="49">
        <v>2028</v>
      </c>
      <c r="D13" s="44">
        <f>'01.01.27'!G13</f>
        <v>150000</v>
      </c>
      <c r="E13" s="47"/>
      <c r="F13" s="50">
        <v>75000</v>
      </c>
      <c r="G13" s="56">
        <f t="shared" si="0"/>
        <v>75000</v>
      </c>
      <c r="H13" s="50">
        <v>75000</v>
      </c>
    </row>
    <row r="14" spans="1:8" s="3" customFormat="1" ht="34.5" customHeight="1" x14ac:dyDescent="0.2">
      <c r="A14" s="34" t="s">
        <v>21</v>
      </c>
      <c r="B14" s="35" t="s">
        <v>24</v>
      </c>
      <c r="C14" s="49">
        <v>2038</v>
      </c>
      <c r="D14" s="47">
        <f>'01.01.27'!G14</f>
        <v>1434726.8571600001</v>
      </c>
      <c r="E14" s="47"/>
      <c r="F14" s="50">
        <f>'01.01.27'!H14</f>
        <v>119560.57141999999</v>
      </c>
      <c r="G14" s="56">
        <f>D14+E14-F14</f>
        <v>1315166.2857400002</v>
      </c>
      <c r="H14" s="50">
        <v>119560.57141999999</v>
      </c>
    </row>
    <row r="15" spans="1:8" s="26" customFormat="1" ht="24.75" customHeight="1" x14ac:dyDescent="0.2">
      <c r="A15" s="58" t="s">
        <v>4</v>
      </c>
      <c r="B15" s="58"/>
      <c r="C15" s="59"/>
      <c r="D15" s="60">
        <f>SUM(D4:D14)</f>
        <v>19694510.977700002</v>
      </c>
      <c r="E15" s="60">
        <f>SUM(E4:E14)</f>
        <v>12304290</v>
      </c>
      <c r="F15" s="60">
        <f>SUM(F4:F14)</f>
        <v>12661295.62513</v>
      </c>
      <c r="G15" s="60">
        <f>SUM(G4:G14)</f>
        <v>19337505.352570001</v>
      </c>
      <c r="H15" s="60">
        <f>SUM(H4:H14)</f>
        <v>9529582.6251299996</v>
      </c>
    </row>
    <row r="16" spans="1:8" s="3" customFormat="1" ht="15.75" x14ac:dyDescent="0.2">
      <c r="A16" s="4"/>
      <c r="B16" s="5"/>
      <c r="C16" s="6"/>
      <c r="D16" s="23"/>
      <c r="E16" s="12"/>
      <c r="F16" s="24"/>
      <c r="G16" s="13"/>
      <c r="H16" s="13"/>
    </row>
    <row r="17" spans="1:8" s="3" customFormat="1" ht="14.25" x14ac:dyDescent="0.2">
      <c r="A17" s="4"/>
      <c r="B17" s="10"/>
      <c r="C17" s="4"/>
      <c r="D17" s="12"/>
      <c r="E17" s="12"/>
      <c r="F17" s="28"/>
      <c r="G17" s="28"/>
      <c r="H17" s="27"/>
    </row>
    <row r="18" spans="1:8" s="3" customFormat="1" ht="15.75" x14ac:dyDescent="0.2">
      <c r="A18" s="14"/>
      <c r="B18" s="10"/>
      <c r="C18" s="4"/>
      <c r="D18" s="12"/>
      <c r="E18" s="12"/>
      <c r="F18" s="13"/>
      <c r="G18" s="13"/>
      <c r="H18" s="13"/>
    </row>
    <row r="19" spans="1:8" s="3" customFormat="1" x14ac:dyDescent="0.2">
      <c r="B19" s="16"/>
      <c r="D19" s="17"/>
      <c r="E19" s="17"/>
      <c r="F19" s="18"/>
      <c r="G19" s="18"/>
      <c r="H19" s="18"/>
    </row>
    <row r="20" spans="1:8" s="3" customFormat="1" x14ac:dyDescent="0.2">
      <c r="B20" s="16"/>
      <c r="D20" s="17"/>
      <c r="E20" s="17"/>
      <c r="F20" s="18"/>
      <c r="G20" s="18"/>
      <c r="H20" s="18"/>
    </row>
    <row r="21" spans="1:8" s="3" customFormat="1" x14ac:dyDescent="0.2">
      <c r="B21" s="16"/>
      <c r="D21" s="17"/>
      <c r="E21" s="17"/>
      <c r="F21" s="18"/>
      <c r="G21" s="18"/>
      <c r="H21" s="18"/>
    </row>
    <row r="22" spans="1:8" s="3" customFormat="1" x14ac:dyDescent="0.2">
      <c r="B22" s="16"/>
      <c r="D22" s="17"/>
      <c r="E22" s="17"/>
      <c r="F22" s="18"/>
      <c r="G22" s="18"/>
      <c r="H22" s="18"/>
    </row>
    <row r="23" spans="1:8" s="3" customFormat="1" x14ac:dyDescent="0.2">
      <c r="B23" s="16"/>
      <c r="D23" s="17"/>
      <c r="E23" s="17"/>
      <c r="F23" s="18"/>
      <c r="G23" s="18"/>
      <c r="H23" s="18"/>
    </row>
    <row r="24" spans="1:8" s="3" customFormat="1" x14ac:dyDescent="0.2">
      <c r="B24" s="16"/>
      <c r="D24" s="17"/>
      <c r="E24" s="17"/>
      <c r="F24" s="18"/>
      <c r="G24" s="18"/>
      <c r="H24" s="18"/>
    </row>
    <row r="25" spans="1:8" s="3" customFormat="1" x14ac:dyDescent="0.2">
      <c r="B25" s="16"/>
      <c r="D25" s="17"/>
      <c r="E25" s="17"/>
      <c r="F25" s="18"/>
      <c r="G25" s="18"/>
      <c r="H25" s="18"/>
    </row>
    <row r="26" spans="1:8" s="3" customFormat="1" x14ac:dyDescent="0.2">
      <c r="B26" s="16"/>
      <c r="D26" s="17"/>
      <c r="E26" s="17"/>
      <c r="F26" s="18"/>
      <c r="G26" s="18"/>
      <c r="H26" s="18"/>
    </row>
    <row r="27" spans="1:8" s="3" customFormat="1" x14ac:dyDescent="0.2">
      <c r="B27" s="16"/>
      <c r="D27" s="17"/>
      <c r="E27" s="17"/>
      <c r="F27" s="18"/>
      <c r="G27" s="18"/>
      <c r="H27" s="18"/>
    </row>
    <row r="28" spans="1:8" s="3" customFormat="1" x14ac:dyDescent="0.2">
      <c r="B28" s="16"/>
      <c r="D28" s="17"/>
      <c r="E28" s="17"/>
      <c r="F28" s="18"/>
      <c r="G28" s="18"/>
      <c r="H28" s="18"/>
    </row>
    <row r="29" spans="1:8" s="3" customFormat="1" x14ac:dyDescent="0.2">
      <c r="B29" s="16"/>
      <c r="D29" s="17"/>
      <c r="E29" s="17"/>
      <c r="F29" s="18"/>
      <c r="G29" s="18"/>
      <c r="H29" s="18"/>
    </row>
    <row r="30" spans="1:8" s="3" customFormat="1" x14ac:dyDescent="0.2">
      <c r="B30" s="16"/>
      <c r="D30" s="17"/>
      <c r="E30" s="17"/>
      <c r="F30" s="18"/>
      <c r="G30" s="18"/>
      <c r="H30" s="18"/>
    </row>
  </sheetData>
  <mergeCells count="2">
    <mergeCell ref="A1:H1"/>
    <mergeCell ref="A15:B15"/>
  </mergeCells>
  <printOptions horizontalCentered="1"/>
  <pageMargins left="0.31496062992125984" right="0.31496062992125984" top="0.55118110236220474" bottom="0.35433070866141736" header="0.39370078740157483" footer="0.19685039370078741"/>
  <pageSetup paperSize="9" scale="63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01.01.26</vt:lpstr>
      <vt:lpstr>01.01.27</vt:lpstr>
      <vt:lpstr>01.01.28</vt:lpstr>
      <vt:lpstr>'01.01.26'!Заголовки_для_печати</vt:lpstr>
      <vt:lpstr>'01.01.27'!Заголовки_для_печати</vt:lpstr>
      <vt:lpstr>'01.01.28'!Заголовки_для_печати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Зеленкова Галина Владимировна</dc:creator>
  <cp:lastModifiedBy>Гросфельд Юлия Владимировна</cp:lastModifiedBy>
  <cp:lastPrinted>2024-10-16T02:29:27Z</cp:lastPrinted>
  <dcterms:created xsi:type="dcterms:W3CDTF">2015-11-29T21:04:12Z</dcterms:created>
  <dcterms:modified xsi:type="dcterms:W3CDTF">2024-10-16T02:29:37Z</dcterms:modified>
</cp:coreProperties>
</file>