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U:\Бюджетный отдел\Ахметшина Ирина\БЮДЖЕТ 2025\Расчеты дох и ист\"/>
    </mc:Choice>
  </mc:AlternateContent>
  <bookViews>
    <workbookView xWindow="0" yWindow="0" windowWidth="28800" windowHeight="12000"/>
  </bookViews>
  <sheets>
    <sheet name="ТРАФАРЕТ" sheetId="1" r:id="rId1"/>
  </sheets>
  <definedNames>
    <definedName name="_FilterDatabase" localSheetId="0" hidden="1">ТРАФАРЕТ!$C$2:$C$27</definedName>
    <definedName name="_xlnm.Print_Area" localSheetId="0">ТРАФАРЕТ!$A$1:$S$22</definedName>
  </definedNames>
  <calcPr calcId="162913"/>
</workbook>
</file>

<file path=xl/calcChain.xml><?xml version="1.0" encoding="utf-8"?>
<calcChain xmlns="http://schemas.openxmlformats.org/spreadsheetml/2006/main">
  <c r="G12" i="1" l="1"/>
  <c r="I12" i="1" s="1"/>
  <c r="L12" i="1"/>
  <c r="Q12" i="1"/>
  <c r="G13" i="1"/>
  <c r="I13" i="1" s="1"/>
  <c r="L13" i="1"/>
  <c r="N13" i="1" s="1"/>
  <c r="Q13" i="1"/>
  <c r="S13" i="1" s="1"/>
  <c r="G14" i="1"/>
  <c r="I14" i="1" s="1"/>
  <c r="L14" i="1"/>
  <c r="N14" i="1" s="1"/>
  <c r="Q14" i="1"/>
  <c r="S14" i="1" s="1"/>
  <c r="G15" i="1"/>
  <c r="I15" i="1" s="1"/>
  <c r="L15" i="1"/>
  <c r="N15" i="1" s="1"/>
  <c r="Q15" i="1"/>
  <c r="S15" i="1" s="1"/>
  <c r="I18" i="1"/>
  <c r="N18" i="1"/>
  <c r="S18" i="1"/>
  <c r="I19" i="1"/>
  <c r="N19" i="1"/>
  <c r="S19" i="1"/>
  <c r="I20" i="1"/>
  <c r="N20" i="1"/>
  <c r="S20" i="1"/>
  <c r="L10" i="1" l="1"/>
  <c r="L16" i="1" s="1"/>
  <c r="Q10" i="1"/>
  <c r="Q16" i="1" s="1"/>
  <c r="N12" i="1"/>
  <c r="G10" i="1"/>
  <c r="G16" i="1" s="1"/>
  <c r="I10" i="1"/>
  <c r="I16" i="1" s="1"/>
  <c r="I21" i="1" s="1"/>
  <c r="I22" i="1" s="1"/>
  <c r="N10" i="1"/>
  <c r="N16" i="1" s="1"/>
  <c r="N21" i="1" s="1"/>
  <c r="N22" i="1" s="1"/>
  <c r="S12" i="1"/>
  <c r="S10" i="1" s="1"/>
  <c r="S16" i="1" s="1"/>
  <c r="S21" i="1" s="1"/>
  <c r="S22" i="1" s="1"/>
</calcChain>
</file>

<file path=xl/sharedStrings.xml><?xml version="1.0" encoding="utf-8"?>
<sst xmlns="http://schemas.openxmlformats.org/spreadsheetml/2006/main" count="96" uniqueCount="36">
  <si>
    <t>№ п/п</t>
  </si>
  <si>
    <t>Код вида доходов</t>
  </si>
  <si>
    <t>х</t>
  </si>
  <si>
    <t>среднее количество обращений за 3 года</t>
  </si>
  <si>
    <t>по состоянию на</t>
  </si>
  <si>
    <t>Итого, тыс. руб.</t>
  </si>
  <si>
    <t>Итоговый прогнозируемый объем поступлений доходов, тыс. руб.</t>
  </si>
  <si>
    <t>Размер государствен-
ной пошлины, руб.</t>
  </si>
  <si>
    <t>прогнозируемое количество обращений</t>
  </si>
  <si>
    <t>средняя сумма за 3 года, тыс. руб</t>
  </si>
  <si>
    <t xml:space="preserve"> Бумажный документ, всего</t>
  </si>
  <si>
    <t>Сумма, тыс. руб.</t>
  </si>
  <si>
    <t>корректирую-
щий показатель количества обращений</t>
  </si>
  <si>
    <t>прогнозируе-
мая сумма, тыс. руб.</t>
  </si>
  <si>
    <t>Наименование корректировочного показателя</t>
  </si>
  <si>
    <t>Прогнозируемый объем выпадающих доходов государственной пошлины от применения льгот (ст. 333.18, ст. 333.35 НК РФ)</t>
  </si>
  <si>
    <t>корректирующий показатель, тыс. руб</t>
  </si>
  <si>
    <t>Прогнозируемый объем возвратов плательщикам излишне уплаченной государственной пошлины на основании среднегодовых данных ф. 0531468 «Справка о перечислении поступлений в бюджеты»</t>
  </si>
  <si>
    <t>Прогнозируемый объем поступлений, ошибочно уплаченных на лицевой счет администратора доходов бюджетов на основании среднегодовых данных 
ф. 0531468 «Справка о перечислении поступлений в бюджеты», и подлежащий возврату по заявлению плательщика платежа в соответствии с законодательством Российской Федерации</t>
  </si>
  <si>
    <t>Доходы, поступающие от уплаты государственной пошлины за:</t>
  </si>
  <si>
    <t>Прогнозируемый объем поступления задолженности определяется на основании оценки ожидаемых результатов работы по взысканию задолженности по доходам (при наличии такой задолженности на основании данных ф. 0503169 «Сведения по дебиторской и кредиторской задолженности»)</t>
  </si>
  <si>
    <t>Наименование ИД</t>
  </si>
  <si>
    <t xml:space="preserve">администрируемой Росреестром по КБК 321 1 08 07560 01 8000 110 на </t>
  </si>
  <si>
    <t>32110807560018000110</t>
  </si>
  <si>
    <t>осуществляемые одновременно государственный кадастровый учет и государственную регистрацию прав на созданные или образуемые объекты недвижимости 
ДЛЯ ЮРИДИЧЕСКИХ ЛИЦ</t>
  </si>
  <si>
    <t xml:space="preserve">Расчет поступлений в федеральный бюджет государственной пошлины за единовременную процедуру государственного кадастрового учета и государственной регистрации прав, ограничений (обременений) прав на недвижимое имущество и сделок с ним, </t>
  </si>
  <si>
    <t>осуществляемые одновременно государственный кадастровый учет и государственную регистрацию прав на созданные (образованные) объекты недвижимости 
ДЛЯ ФИЗИЧЕСКИХ ЛИЦ</t>
  </si>
  <si>
    <t xml:space="preserve">осуществляемые одновременно государственный кадастровый учет и государственную регистрацию права собственности физического лица на земельный участок для ведения личного подсобного хозяйства, огородничества, садоводства, индивидуального гаражного или индивидуального жилищного строительства, либо на создаваемый или созданный на таком земельном участке объект недвижимого имущества </t>
  </si>
  <si>
    <t>осуществляемые одновременно государственный кадастровый учет и государственную регистрацию прав на земельный участок из земель сельскохозяйственного назначения</t>
  </si>
  <si>
    <t>Управление Росреестра по Камчатскому краю</t>
  </si>
  <si>
    <t>01 июля 2024 г.</t>
  </si>
  <si>
    <t xml:space="preserve"> 2025 год</t>
  </si>
  <si>
    <t xml:space="preserve"> 2026 год</t>
  </si>
  <si>
    <t xml:space="preserve"> 2027 год</t>
  </si>
  <si>
    <t xml:space="preserve"> 2024-2027 гг.</t>
  </si>
  <si>
    <t>в т.ч. поступления в краевой бюджет (50%)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</si>
</sst>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9" x14ac:knownFonts="1">
    <font>
      <sz val="11"/>
      <color theme="1"/>
      <name val="Calibri"/>
      <family val="2"/>
      <charset val="204"/>
      <scheme val="minor"/>
    </font>
    <font>
      <sz val="8"/>
      <name val="Times New Roman"/>
      <family val="1"/>
      <charset val="204"/>
    </font>
    <font>
      <b/>
      <sz val="8"/>
      <name val="Times New Roman"/>
      <family val="1"/>
      <charset val="204"/>
    </font>
    <font>
      <b/>
      <i/>
      <sz val="8"/>
      <name val="Times New Roman"/>
      <family val="1"/>
      <charset val="204"/>
    </font>
    <font>
      <i/>
      <sz val="8"/>
      <name val="Times New Roman"/>
      <family val="1"/>
      <charset val="204"/>
    </font>
    <font>
      <b/>
      <i/>
      <sz val="10"/>
      <name val="Times New Roman"/>
      <family val="1"/>
      <charset val="204"/>
    </font>
    <font>
      <b/>
      <sz val="9"/>
      <name val="Times New Roman"/>
      <family val="1"/>
      <charset val="204"/>
    </font>
    <font>
      <sz val="9"/>
      <name val="Times New Roman"/>
      <family val="1"/>
      <charset val="204"/>
    </font>
    <font>
      <b/>
      <sz val="10"/>
      <name val="Times New Roman"/>
      <family val="1"/>
      <charset val="204"/>
    </font>
    <font>
      <sz val="8"/>
      <color indexed="8"/>
      <name val="Times New Roman"/>
      <family val="1"/>
      <charset val="204"/>
    </font>
    <font>
      <b/>
      <sz val="8"/>
      <color indexed="8"/>
      <name val="Times New Roman"/>
      <family val="1"/>
      <charset val="204"/>
    </font>
    <font>
      <sz val="10"/>
      <name val="Times New Roman"/>
      <family val="1"/>
      <charset val="204"/>
    </font>
    <font>
      <sz val="8"/>
      <color theme="1"/>
      <name val="Times New Roman"/>
      <family val="1"/>
      <charset val="204"/>
    </font>
    <font>
      <sz val="11"/>
      <color rgb="FFFF0000"/>
      <name val="Times New Roman"/>
      <family val="1"/>
      <charset val="204"/>
    </font>
    <font>
      <sz val="10"/>
      <color rgb="FF000000"/>
      <name val="Times New Roman"/>
      <family val="1"/>
      <charset val="204"/>
    </font>
    <font>
      <b/>
      <sz val="8"/>
      <color rgb="FF000000"/>
      <name val="Times New Roman"/>
      <family val="1"/>
      <charset val="204"/>
    </font>
    <font>
      <b/>
      <sz val="11"/>
      <name val="Times New Roman"/>
      <family val="1"/>
      <charset val="204"/>
    </font>
    <font>
      <sz val="11"/>
      <name val="Times New Roman"/>
      <family val="1"/>
      <charset val="204"/>
    </font>
    <font>
      <b/>
      <sz val="11"/>
      <color indexed="8"/>
      <name val="Times New Roman"/>
      <family val="1"/>
      <charset val="204"/>
    </font>
  </fonts>
  <fills count="9">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rgb="FFFFFFCC"/>
        <bgColor indexed="64"/>
      </patternFill>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s>
  <cellStyleXfs count="1">
    <xf numFmtId="0" fontId="0" fillId="0" borderId="0"/>
  </cellStyleXfs>
  <cellXfs count="82">
    <xf numFmtId="0" fontId="0" fillId="0" borderId="0" xfId="0"/>
    <xf numFmtId="0" fontId="1" fillId="0" borderId="0" xfId="0" applyFont="1" applyFill="1" applyProtection="1"/>
    <xf numFmtId="0" fontId="1" fillId="0" borderId="0" xfId="0" applyFont="1" applyFill="1" applyAlignment="1" applyProtection="1">
      <alignment horizontal="center" vertical="center"/>
    </xf>
    <xf numFmtId="164" fontId="1" fillId="0" borderId="0" xfId="0" applyNumberFormat="1" applyFont="1" applyFill="1" applyProtection="1"/>
    <xf numFmtId="0" fontId="1" fillId="0" borderId="1" xfId="0" applyFont="1" applyFill="1" applyBorder="1" applyAlignment="1" applyProtection="1">
      <alignment horizontal="center" vertical="center" wrapText="1"/>
    </xf>
    <xf numFmtId="0" fontId="2" fillId="0" borderId="2" xfId="0" applyFont="1" applyFill="1" applyBorder="1" applyAlignment="1" applyProtection="1">
      <alignment horizontal="center" vertical="center" wrapText="1"/>
    </xf>
    <xf numFmtId="0" fontId="2" fillId="0" borderId="1" xfId="0" applyFont="1" applyFill="1" applyBorder="1" applyAlignment="1" applyProtection="1">
      <alignment horizontal="center" vertical="center" wrapText="1"/>
    </xf>
    <xf numFmtId="0" fontId="2" fillId="0" borderId="0" xfId="0" applyFont="1" applyFill="1" applyProtection="1"/>
    <xf numFmtId="0" fontId="1" fillId="2" borderId="1" xfId="0" applyFont="1" applyFill="1" applyBorder="1" applyAlignment="1" applyProtection="1">
      <alignment horizontal="center" vertical="center" wrapText="1"/>
    </xf>
    <xf numFmtId="0" fontId="1" fillId="0" borderId="3" xfId="0" applyFont="1" applyFill="1" applyBorder="1" applyAlignment="1" applyProtection="1">
      <alignment horizontal="center" vertical="center"/>
    </xf>
    <xf numFmtId="0" fontId="1" fillId="0" borderId="0" xfId="0" applyFont="1" applyFill="1" applyBorder="1" applyProtection="1"/>
    <xf numFmtId="164" fontId="1" fillId="0" borderId="0" xfId="0" applyNumberFormat="1" applyFont="1" applyFill="1" applyBorder="1" applyAlignment="1" applyProtection="1">
      <alignment horizontal="center" vertical="center"/>
    </xf>
    <xf numFmtId="4" fontId="12" fillId="0" borderId="0" xfId="0" applyNumberFormat="1" applyFont="1" applyFill="1" applyAlignment="1" applyProtection="1">
      <alignment horizontal="right" vertical="center"/>
    </xf>
    <xf numFmtId="3" fontId="1" fillId="0" borderId="0" xfId="0" applyNumberFormat="1" applyFont="1" applyFill="1" applyBorder="1" applyProtection="1"/>
    <xf numFmtId="4" fontId="1" fillId="0" borderId="0" xfId="0" applyNumberFormat="1" applyFont="1" applyFill="1" applyProtection="1"/>
    <xf numFmtId="164" fontId="1" fillId="0" borderId="0" xfId="0" applyNumberFormat="1" applyFont="1" applyFill="1" applyBorder="1" applyProtection="1"/>
    <xf numFmtId="4" fontId="1" fillId="0" borderId="0" xfId="0" applyNumberFormat="1" applyFont="1" applyFill="1" applyBorder="1" applyProtection="1"/>
    <xf numFmtId="164" fontId="2" fillId="3" borderId="1" xfId="0" applyNumberFormat="1" applyFont="1" applyFill="1" applyBorder="1" applyAlignment="1" applyProtection="1">
      <alignment horizontal="center" vertical="center"/>
    </xf>
    <xf numFmtId="0" fontId="6" fillId="0" borderId="0" xfId="0" applyFont="1" applyFill="1" applyBorder="1" applyAlignment="1" applyProtection="1">
      <alignment horizontal="center" vertical="center" wrapText="1"/>
    </xf>
    <xf numFmtId="49" fontId="1" fillId="0" borderId="1" xfId="0" applyNumberFormat="1" applyFont="1" applyFill="1" applyBorder="1" applyAlignment="1" applyProtection="1">
      <alignment horizontal="center" vertical="center" wrapText="1"/>
    </xf>
    <xf numFmtId="3" fontId="2" fillId="3" borderId="1" xfId="0" applyNumberFormat="1" applyFont="1" applyFill="1" applyBorder="1" applyAlignment="1" applyProtection="1">
      <alignment horizontal="center" vertical="center"/>
    </xf>
    <xf numFmtId="164" fontId="2" fillId="3" borderId="4" xfId="0" applyNumberFormat="1" applyFont="1" applyFill="1" applyBorder="1" applyAlignment="1" applyProtection="1">
      <alignment horizontal="center" vertical="center"/>
    </xf>
    <xf numFmtId="3" fontId="2" fillId="3" borderId="5" xfId="0" applyNumberFormat="1" applyFont="1" applyFill="1" applyBorder="1" applyAlignment="1" applyProtection="1">
      <alignment horizontal="center" vertical="center"/>
    </xf>
    <xf numFmtId="164" fontId="2" fillId="3" borderId="5" xfId="0" applyNumberFormat="1"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1" fillId="0" borderId="0" xfId="0" applyFont="1" applyFill="1" applyAlignment="1" applyProtection="1">
      <alignment horizontal="left" wrapText="1"/>
    </xf>
    <xf numFmtId="49" fontId="1" fillId="0" borderId="0" xfId="0" applyNumberFormat="1" applyFont="1" applyAlignment="1" applyProtection="1">
      <alignment horizontal="left" vertical="center" wrapText="1"/>
    </xf>
    <xf numFmtId="0" fontId="4" fillId="0" borderId="0" xfId="0" applyFont="1" applyAlignment="1" applyProtection="1">
      <alignment horizontal="left" vertical="center" wrapText="1"/>
    </xf>
    <xf numFmtId="0" fontId="1" fillId="0" borderId="1" xfId="0" applyFont="1" applyFill="1" applyBorder="1" applyProtection="1"/>
    <xf numFmtId="0" fontId="2" fillId="0" borderId="1" xfId="0" applyFont="1" applyFill="1" applyBorder="1" applyAlignment="1" applyProtection="1">
      <alignment horizontal="center" vertical="center"/>
    </xf>
    <xf numFmtId="0" fontId="6" fillId="4" borderId="4" xfId="0" applyFont="1" applyFill="1" applyBorder="1" applyAlignment="1" applyProtection="1">
      <alignment vertical="center" wrapText="1"/>
    </xf>
    <xf numFmtId="0" fontId="6" fillId="4" borderId="6" xfId="0" applyFont="1" applyFill="1" applyBorder="1" applyAlignment="1" applyProtection="1">
      <alignment vertical="center" wrapText="1"/>
    </xf>
    <xf numFmtId="0" fontId="6" fillId="4" borderId="3" xfId="0" applyFont="1" applyFill="1" applyBorder="1" applyAlignment="1" applyProtection="1">
      <alignment vertical="center" wrapText="1"/>
    </xf>
    <xf numFmtId="3" fontId="2" fillId="3" borderId="1" xfId="0" applyNumberFormat="1" applyFont="1" applyFill="1" applyBorder="1" applyAlignment="1" applyProtection="1">
      <alignment horizontal="center" vertical="center" wrapText="1"/>
    </xf>
    <xf numFmtId="164" fontId="2" fillId="3" borderId="1" xfId="0" applyNumberFormat="1" applyFont="1" applyFill="1" applyBorder="1" applyAlignment="1" applyProtection="1">
      <alignment horizontal="center" vertical="center" wrapText="1"/>
    </xf>
    <xf numFmtId="3" fontId="3" fillId="3" borderId="1" xfId="0" applyNumberFormat="1" applyFont="1" applyFill="1" applyBorder="1" applyAlignment="1" applyProtection="1">
      <alignment vertical="center" wrapText="1"/>
    </xf>
    <xf numFmtId="0" fontId="3" fillId="3" borderId="1" xfId="0" applyFont="1" applyFill="1" applyBorder="1" applyAlignment="1" applyProtection="1">
      <alignment vertical="center" wrapText="1"/>
    </xf>
    <xf numFmtId="164" fontId="2" fillId="0" borderId="1" xfId="0" applyNumberFormat="1" applyFont="1" applyFill="1" applyBorder="1" applyAlignment="1" applyProtection="1">
      <alignment horizontal="center" vertical="center" wrapText="1"/>
    </xf>
    <xf numFmtId="3" fontId="9" fillId="5" borderId="7" xfId="0" applyNumberFormat="1" applyFont="1" applyFill="1" applyBorder="1" applyAlignment="1" applyProtection="1">
      <alignment horizontal="center" vertical="center" wrapText="1"/>
    </xf>
    <xf numFmtId="164" fontId="9" fillId="6" borderId="7" xfId="0" applyNumberFormat="1" applyFont="1" applyFill="1" applyBorder="1" applyAlignment="1" applyProtection="1">
      <alignment horizontal="center" vertical="center" wrapText="1"/>
    </xf>
    <xf numFmtId="0" fontId="1" fillId="7" borderId="3" xfId="0" applyFont="1" applyFill="1" applyBorder="1" applyAlignment="1" applyProtection="1">
      <alignment horizontal="center" vertical="center"/>
    </xf>
    <xf numFmtId="164" fontId="2" fillId="6" borderId="1" xfId="0" applyNumberFormat="1" applyFont="1" applyFill="1" applyBorder="1" applyAlignment="1" applyProtection="1">
      <alignment horizontal="center" vertical="center"/>
    </xf>
    <xf numFmtId="3" fontId="10" fillId="7" borderId="7" xfId="0" applyNumberFormat="1" applyFont="1" applyFill="1" applyBorder="1" applyAlignment="1" applyProtection="1">
      <alignment horizontal="center" vertical="center" wrapText="1"/>
    </xf>
    <xf numFmtId="164" fontId="1" fillId="7" borderId="3" xfId="0" applyNumberFormat="1" applyFont="1" applyFill="1" applyBorder="1" applyAlignment="1" applyProtection="1">
      <alignment horizontal="center" vertical="center"/>
    </xf>
    <xf numFmtId="3" fontId="2" fillId="3" borderId="4" xfId="0" applyNumberFormat="1" applyFont="1" applyFill="1" applyBorder="1" applyAlignment="1" applyProtection="1">
      <alignment horizontal="center" vertical="center"/>
    </xf>
    <xf numFmtId="0" fontId="8" fillId="0" borderId="0" xfId="0" applyFont="1" applyFill="1" applyBorder="1" applyAlignment="1" applyProtection="1">
      <alignment horizontal="center" vertical="center" wrapText="1"/>
    </xf>
    <xf numFmtId="0" fontId="1" fillId="8" borderId="8" xfId="0" applyFont="1" applyFill="1" applyBorder="1" applyAlignment="1" applyProtection="1">
      <alignment horizontal="center" vertical="center" wrapText="1"/>
    </xf>
    <xf numFmtId="0" fontId="5" fillId="3" borderId="2" xfId="0" applyFont="1" applyFill="1" applyBorder="1" applyAlignment="1" applyProtection="1">
      <alignment horizontal="left" vertical="center" wrapText="1"/>
    </xf>
    <xf numFmtId="0" fontId="3" fillId="3" borderId="2" xfId="0" applyFont="1" applyFill="1" applyBorder="1" applyAlignment="1" applyProtection="1">
      <alignment horizontal="left" vertical="center" wrapText="1"/>
    </xf>
    <xf numFmtId="0" fontId="1" fillId="3" borderId="9" xfId="0" applyFont="1" applyFill="1" applyBorder="1" applyAlignment="1" applyProtection="1">
      <alignment horizontal="center" vertical="center"/>
    </xf>
    <xf numFmtId="0" fontId="1" fillId="0" borderId="0" xfId="0" applyFont="1" applyFill="1" applyAlignment="1" applyProtection="1">
      <alignment horizontal="right"/>
    </xf>
    <xf numFmtId="0" fontId="13" fillId="0" borderId="0" xfId="0" applyFont="1" applyFill="1" applyProtection="1"/>
    <xf numFmtId="0" fontId="14" fillId="0" borderId="1" xfId="0" applyFont="1" applyBorder="1" applyAlignment="1" applyProtection="1">
      <alignment vertical="center" wrapText="1"/>
    </xf>
    <xf numFmtId="164" fontId="15" fillId="0" borderId="1" xfId="0" applyNumberFormat="1" applyFont="1" applyBorder="1" applyAlignment="1" applyProtection="1">
      <alignment horizontal="center" vertical="center" wrapText="1"/>
    </xf>
    <xf numFmtId="0" fontId="11" fillId="7" borderId="2" xfId="0" applyFont="1" applyFill="1" applyBorder="1" applyAlignment="1" applyProtection="1">
      <alignment horizontal="left" vertical="center" wrapText="1"/>
    </xf>
    <xf numFmtId="0" fontId="1" fillId="7" borderId="1" xfId="0" applyFont="1" applyFill="1" applyBorder="1" applyAlignment="1" applyProtection="1">
      <alignment horizontal="center" vertical="center" wrapText="1"/>
    </xf>
    <xf numFmtId="0" fontId="8" fillId="0" borderId="0" xfId="0" applyFont="1" applyFill="1" applyBorder="1" applyAlignment="1" applyProtection="1">
      <alignment vertical="center" wrapText="1"/>
    </xf>
    <xf numFmtId="0" fontId="1" fillId="8" borderId="1" xfId="0" applyFont="1" applyFill="1" applyBorder="1" applyAlignment="1" applyProtection="1">
      <alignment horizontal="center" vertical="center" wrapText="1"/>
    </xf>
    <xf numFmtId="164" fontId="2" fillId="8" borderId="7" xfId="0" applyNumberFormat="1" applyFont="1" applyFill="1" applyBorder="1" applyAlignment="1" applyProtection="1">
      <alignment horizontal="center" vertical="center" wrapText="1"/>
    </xf>
    <xf numFmtId="3" fontId="1" fillId="0" borderId="7" xfId="0" applyNumberFormat="1" applyFont="1" applyFill="1" applyBorder="1" applyAlignment="1" applyProtection="1">
      <alignment horizontal="center" vertical="center" wrapText="1"/>
    </xf>
    <xf numFmtId="164" fontId="9" fillId="8" borderId="7" xfId="0" applyNumberFormat="1" applyFont="1" applyFill="1" applyBorder="1" applyAlignment="1" applyProtection="1">
      <alignment horizontal="center" vertical="center" wrapText="1"/>
    </xf>
    <xf numFmtId="0" fontId="11" fillId="8" borderId="1" xfId="0" applyFont="1" applyFill="1" applyBorder="1" applyAlignment="1" applyProtection="1">
      <alignment vertical="center" wrapText="1"/>
    </xf>
    <xf numFmtId="164" fontId="1" fillId="0" borderId="3" xfId="0" applyNumberFormat="1" applyFont="1" applyFill="1" applyBorder="1" applyAlignment="1" applyProtection="1">
      <alignment horizontal="center" vertical="center"/>
    </xf>
    <xf numFmtId="0" fontId="8" fillId="0" borderId="0" xfId="0" applyFont="1" applyFill="1" applyBorder="1" applyAlignment="1" applyProtection="1">
      <alignment horizontal="center" vertical="center" wrapText="1"/>
    </xf>
    <xf numFmtId="49" fontId="8" fillId="8" borderId="4" xfId="0" applyNumberFormat="1" applyFont="1" applyFill="1" applyBorder="1" applyAlignment="1" applyProtection="1">
      <alignment vertical="center" wrapText="1"/>
    </xf>
    <xf numFmtId="49" fontId="8" fillId="8" borderId="3" xfId="0" applyNumberFormat="1" applyFont="1" applyFill="1" applyBorder="1" applyAlignment="1" applyProtection="1">
      <alignment vertical="center" wrapText="1"/>
    </xf>
    <xf numFmtId="164" fontId="8" fillId="8" borderId="4" xfId="0" applyNumberFormat="1" applyFont="1" applyFill="1" applyBorder="1" applyAlignment="1" applyProtection="1">
      <alignment horizontal="center" vertical="center"/>
    </xf>
    <xf numFmtId="164" fontId="8" fillId="8" borderId="3" xfId="0" applyNumberFormat="1" applyFont="1" applyFill="1" applyBorder="1" applyAlignment="1" applyProtection="1">
      <alignment horizontal="center" vertical="center"/>
    </xf>
    <xf numFmtId="49" fontId="1" fillId="0" borderId="2" xfId="0" applyNumberFormat="1" applyFont="1" applyFill="1" applyBorder="1" applyAlignment="1" applyProtection="1">
      <alignment horizontal="center" vertical="center" wrapText="1"/>
    </xf>
    <xf numFmtId="49" fontId="1" fillId="0" borderId="7" xfId="0" applyNumberFormat="1" applyFont="1" applyFill="1" applyBorder="1" applyAlignment="1" applyProtection="1">
      <alignment horizontal="center" vertical="center" wrapText="1"/>
    </xf>
    <xf numFmtId="164" fontId="6" fillId="3" borderId="5" xfId="0" applyNumberFormat="1" applyFont="1" applyFill="1" applyBorder="1" applyAlignment="1" applyProtection="1">
      <alignment horizontal="left" vertical="center"/>
    </xf>
    <xf numFmtId="164" fontId="6" fillId="3" borderId="9" xfId="0" applyNumberFormat="1" applyFont="1" applyFill="1" applyBorder="1" applyAlignment="1" applyProtection="1">
      <alignment horizontal="left" vertical="center"/>
    </xf>
    <xf numFmtId="0" fontId="8" fillId="0" borderId="0" xfId="0" applyFont="1" applyFill="1" applyBorder="1" applyAlignment="1" applyProtection="1">
      <alignment horizontal="left" vertical="center" wrapText="1"/>
    </xf>
    <xf numFmtId="0" fontId="1" fillId="0" borderId="2" xfId="0" applyFont="1" applyFill="1" applyBorder="1" applyAlignment="1" applyProtection="1">
      <alignment horizontal="center" vertical="center" wrapText="1"/>
    </xf>
    <xf numFmtId="0" fontId="1" fillId="0" borderId="7"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164" fontId="16" fillId="3" borderId="1" xfId="0" applyNumberFormat="1" applyFont="1" applyFill="1" applyBorder="1" applyAlignment="1" applyProtection="1">
      <alignment horizontal="center" vertical="center"/>
    </xf>
    <xf numFmtId="0" fontId="17" fillId="7" borderId="3" xfId="0" applyFont="1" applyFill="1" applyBorder="1" applyAlignment="1" applyProtection="1">
      <alignment horizontal="center" vertical="center"/>
    </xf>
    <xf numFmtId="3" fontId="18" fillId="7" borderId="7" xfId="0" applyNumberFormat="1" applyFont="1" applyFill="1" applyBorder="1" applyAlignment="1" applyProtection="1">
      <alignment horizontal="center" vertical="center" wrapText="1"/>
    </xf>
    <xf numFmtId="0" fontId="6" fillId="0" borderId="0" xfId="0" applyFont="1" applyFill="1" applyBorder="1" applyAlignment="1" applyProtection="1">
      <alignment horizontal="left" vertical="center" wrapText="1"/>
    </xf>
  </cellXfs>
  <cellStyles count="1">
    <cellStyle name="Обычный" xfId="0" builtinId="0"/>
  </cellStyles>
  <dxfs count="6">
    <dxf>
      <fill>
        <patternFill>
          <bgColor indexed="31"/>
        </patternFill>
      </fill>
      <border>
        <left style="thin">
          <color indexed="22"/>
        </left>
        <right style="thin">
          <color indexed="22"/>
        </right>
        <top style="thin">
          <color indexed="22"/>
        </top>
        <bottom style="thin">
          <color indexed="22"/>
        </bottom>
      </border>
    </dxf>
    <dxf>
      <fill>
        <patternFill>
          <bgColor indexed="31"/>
        </patternFill>
      </fill>
      <border>
        <left style="thin">
          <color indexed="23"/>
        </left>
        <right style="thin">
          <color indexed="23"/>
        </right>
        <top style="thin">
          <color indexed="23"/>
        </top>
        <bottom style="thin">
          <color indexed="23"/>
        </bottom>
      </border>
    </dxf>
    <dxf>
      <fill>
        <patternFill>
          <bgColor indexed="45"/>
        </patternFill>
      </fill>
      <border>
        <left style="thin">
          <color indexed="29"/>
        </left>
        <right style="thin">
          <color indexed="29"/>
        </right>
        <top style="thin">
          <color indexed="29"/>
        </top>
        <bottom style="thin">
          <color indexed="29"/>
        </bottom>
      </border>
    </dxf>
    <dxf>
      <fill>
        <patternFill>
          <bgColor indexed="31"/>
        </patternFill>
      </fill>
      <border>
        <left style="thin">
          <color indexed="22"/>
        </left>
        <right style="thin">
          <color indexed="22"/>
        </right>
        <top style="thin">
          <color indexed="22"/>
        </top>
        <bottom style="thin">
          <color indexed="22"/>
        </bottom>
      </border>
    </dxf>
    <dxf>
      <fill>
        <patternFill>
          <bgColor indexed="31"/>
        </patternFill>
      </fill>
      <border>
        <left style="thin">
          <color indexed="23"/>
        </left>
        <right style="thin">
          <color indexed="23"/>
        </right>
        <top style="thin">
          <color indexed="23"/>
        </top>
        <bottom style="thin">
          <color indexed="23"/>
        </bottom>
      </border>
    </dxf>
    <dxf>
      <fill>
        <patternFill>
          <bgColor indexed="45"/>
        </patternFill>
      </fill>
      <border>
        <left style="thin">
          <color indexed="29"/>
        </left>
        <right style="thin">
          <color indexed="29"/>
        </right>
        <top style="thin">
          <color indexed="29"/>
        </top>
        <bottom style="thin">
          <color indexed="29"/>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2:U27"/>
  <sheetViews>
    <sheetView tabSelected="1" zoomScaleNormal="100" workbookViewId="0">
      <pane xSplit="3" ySplit="9" topLeftCell="D15" activePane="bottomRight" state="frozen"/>
      <selection pane="topRight" activeCell="D1" sqref="D1"/>
      <selection pane="bottomLeft" activeCell="A10" sqref="A10"/>
      <selection pane="bottomRight" activeCell="E2" sqref="E2:M2"/>
    </sheetView>
  </sheetViews>
  <sheetFormatPr defaultRowHeight="11.25" x14ac:dyDescent="0.2"/>
  <cols>
    <col min="1" max="1" width="18.5703125" style="1" customWidth="1"/>
    <col min="2" max="2" width="3.140625" style="2" customWidth="1"/>
    <col min="3" max="3" width="45.5703125" style="1" customWidth="1"/>
    <col min="4" max="7" width="10.85546875" style="1" customWidth="1"/>
    <col min="8" max="8" width="18.7109375" style="1" customWidth="1"/>
    <col min="9" max="12" width="10.85546875" style="1" customWidth="1"/>
    <col min="13" max="13" width="18.7109375" style="1" customWidth="1"/>
    <col min="14" max="16" width="10.85546875" style="1" customWidth="1"/>
    <col min="17" max="17" width="10.42578125" style="1" customWidth="1"/>
    <col min="18" max="18" width="18.7109375" style="1" customWidth="1"/>
    <col min="19" max="19" width="10.140625" style="1" customWidth="1"/>
    <col min="20" max="20" width="11.5703125" style="1" bestFit="1" customWidth="1"/>
    <col min="21" max="21" width="9.140625" style="1" customWidth="1"/>
    <col min="22" max="16384" width="9.140625" style="1"/>
  </cols>
  <sheetData>
    <row r="2" spans="1:21" ht="40.5" customHeight="1" x14ac:dyDescent="0.2">
      <c r="A2" s="10"/>
      <c r="B2" s="56"/>
      <c r="C2" s="56"/>
      <c r="E2" s="63" t="s">
        <v>25</v>
      </c>
      <c r="F2" s="63"/>
      <c r="G2" s="63"/>
      <c r="H2" s="63"/>
      <c r="I2" s="63"/>
      <c r="J2" s="63"/>
      <c r="K2" s="63"/>
      <c r="L2" s="63"/>
      <c r="M2" s="63"/>
      <c r="N2" s="56"/>
      <c r="O2" s="56"/>
      <c r="P2" s="56"/>
      <c r="Q2" s="56"/>
      <c r="R2" s="56"/>
      <c r="S2" s="56"/>
    </row>
    <row r="3" spans="1:21" ht="12.75" customHeight="1" x14ac:dyDescent="0.2">
      <c r="A3" s="10"/>
      <c r="B3" s="45"/>
      <c r="C3" s="45"/>
      <c r="D3" s="45"/>
      <c r="E3" s="63" t="s">
        <v>22</v>
      </c>
      <c r="F3" s="63"/>
      <c r="G3" s="63"/>
      <c r="H3" s="63"/>
      <c r="I3" s="63"/>
      <c r="J3" s="63"/>
      <c r="K3" s="72" t="s">
        <v>34</v>
      </c>
      <c r="L3" s="72"/>
      <c r="M3" s="45"/>
      <c r="N3" s="45"/>
      <c r="O3" s="45"/>
      <c r="P3" s="45"/>
      <c r="Q3" s="45"/>
      <c r="R3" s="45"/>
      <c r="S3" s="45"/>
    </row>
    <row r="4" spans="1:21" ht="12" customHeight="1" x14ac:dyDescent="0.2">
      <c r="B4" s="18"/>
      <c r="C4" s="18"/>
      <c r="E4" s="77" t="s">
        <v>29</v>
      </c>
      <c r="F4" s="77"/>
      <c r="G4" s="77"/>
      <c r="H4" s="77"/>
      <c r="I4" s="77"/>
      <c r="J4" s="77"/>
      <c r="K4" s="18"/>
      <c r="L4" s="18"/>
      <c r="M4" s="18"/>
      <c r="N4" s="18"/>
      <c r="O4" s="18"/>
      <c r="P4" s="18"/>
      <c r="Q4" s="18"/>
      <c r="R4" s="18"/>
      <c r="S4" s="18"/>
    </row>
    <row r="5" spans="1:21" ht="12" x14ac:dyDescent="0.2">
      <c r="B5" s="18"/>
      <c r="C5" s="18"/>
      <c r="D5" s="18"/>
      <c r="F5" s="77" t="s">
        <v>4</v>
      </c>
      <c r="G5" s="77"/>
      <c r="H5" s="81" t="s">
        <v>30</v>
      </c>
      <c r="I5" s="81"/>
      <c r="J5" s="81"/>
      <c r="P5" s="18"/>
      <c r="Q5" s="18"/>
      <c r="R5" s="18"/>
      <c r="S5" s="18"/>
    </row>
    <row r="6" spans="1:21" x14ac:dyDescent="0.2">
      <c r="N6" s="3"/>
      <c r="P6" s="3"/>
      <c r="S6" s="50"/>
    </row>
    <row r="7" spans="1:21" ht="12" customHeight="1" x14ac:dyDescent="0.2">
      <c r="A7" s="68" t="s">
        <v>1</v>
      </c>
      <c r="B7" s="73" t="s">
        <v>0</v>
      </c>
      <c r="C7" s="75" t="s">
        <v>21</v>
      </c>
      <c r="D7" s="75" t="s">
        <v>7</v>
      </c>
      <c r="E7" s="30"/>
      <c r="F7" s="31" t="s">
        <v>31</v>
      </c>
      <c r="G7" s="31"/>
      <c r="H7" s="31"/>
      <c r="I7" s="32"/>
      <c r="J7" s="30"/>
      <c r="K7" s="31" t="s">
        <v>32</v>
      </c>
      <c r="L7" s="31"/>
      <c r="M7" s="31"/>
      <c r="N7" s="32"/>
      <c r="O7" s="30"/>
      <c r="P7" s="31" t="s">
        <v>33</v>
      </c>
      <c r="Q7" s="31"/>
      <c r="R7" s="31"/>
      <c r="S7" s="32"/>
    </row>
    <row r="8" spans="1:21" ht="80.25" customHeight="1" x14ac:dyDescent="0.2">
      <c r="A8" s="69"/>
      <c r="B8" s="74"/>
      <c r="C8" s="76"/>
      <c r="D8" s="76"/>
      <c r="E8" s="24" t="s">
        <v>3</v>
      </c>
      <c r="F8" s="24" t="s">
        <v>12</v>
      </c>
      <c r="G8" s="24" t="s">
        <v>8</v>
      </c>
      <c r="H8" s="24" t="s">
        <v>15</v>
      </c>
      <c r="I8" s="24" t="s">
        <v>11</v>
      </c>
      <c r="J8" s="24" t="s">
        <v>3</v>
      </c>
      <c r="K8" s="24" t="s">
        <v>12</v>
      </c>
      <c r="L8" s="24" t="s">
        <v>8</v>
      </c>
      <c r="M8" s="24" t="s">
        <v>15</v>
      </c>
      <c r="N8" s="24" t="s">
        <v>11</v>
      </c>
      <c r="O8" s="24" t="s">
        <v>3</v>
      </c>
      <c r="P8" s="24" t="s">
        <v>12</v>
      </c>
      <c r="Q8" s="24" t="s">
        <v>8</v>
      </c>
      <c r="R8" s="24" t="s">
        <v>15</v>
      </c>
      <c r="S8" s="24" t="s">
        <v>11</v>
      </c>
    </row>
    <row r="9" spans="1:21" s="7" customFormat="1" ht="10.5" x14ac:dyDescent="0.15">
      <c r="A9" s="29">
        <v>1</v>
      </c>
      <c r="B9" s="6">
        <v>2</v>
      </c>
      <c r="C9" s="5">
        <v>3</v>
      </c>
      <c r="D9" s="5">
        <v>4</v>
      </c>
      <c r="E9" s="5">
        <v>5</v>
      </c>
      <c r="F9" s="5">
        <v>6</v>
      </c>
      <c r="G9" s="5">
        <v>7</v>
      </c>
      <c r="H9" s="5">
        <v>8</v>
      </c>
      <c r="I9" s="5">
        <v>9</v>
      </c>
      <c r="J9" s="5">
        <v>10</v>
      </c>
      <c r="K9" s="5">
        <v>11</v>
      </c>
      <c r="L9" s="5">
        <v>12</v>
      </c>
      <c r="M9" s="5">
        <v>13</v>
      </c>
      <c r="N9" s="5">
        <v>14</v>
      </c>
      <c r="O9" s="5">
        <v>15</v>
      </c>
      <c r="P9" s="5">
        <v>16</v>
      </c>
      <c r="Q9" s="5">
        <v>17</v>
      </c>
      <c r="R9" s="5">
        <v>18</v>
      </c>
      <c r="S9" s="5">
        <v>19</v>
      </c>
    </row>
    <row r="10" spans="1:21" ht="18" customHeight="1" x14ac:dyDescent="0.2">
      <c r="A10" s="28"/>
      <c r="B10" s="46"/>
      <c r="C10" s="47" t="s">
        <v>10</v>
      </c>
      <c r="D10" s="48"/>
      <c r="E10" s="35"/>
      <c r="F10" s="35"/>
      <c r="G10" s="33">
        <f>ROUND(SUM(G12:G15),1)</f>
        <v>1740</v>
      </c>
      <c r="H10" s="33"/>
      <c r="I10" s="34">
        <f>ROUND(SUM(I12:I15),1)</f>
        <v>8695</v>
      </c>
      <c r="J10" s="36"/>
      <c r="K10" s="36"/>
      <c r="L10" s="33">
        <f>ROUND(SUM(L12:L15),1)</f>
        <v>1740</v>
      </c>
      <c r="M10" s="33"/>
      <c r="N10" s="34">
        <f>ROUND(SUM(N12:N15),1)</f>
        <v>8695</v>
      </c>
      <c r="O10" s="36"/>
      <c r="P10" s="36"/>
      <c r="Q10" s="33">
        <f>ROUND(SUM(Q12:Q15),1)</f>
        <v>1740</v>
      </c>
      <c r="R10" s="33"/>
      <c r="S10" s="34">
        <f>ROUND(SUM(S12:S15),1)</f>
        <v>8695</v>
      </c>
    </row>
    <row r="11" spans="1:21" ht="33" customHeight="1" x14ac:dyDescent="0.2">
      <c r="A11" s="28"/>
      <c r="B11" s="46"/>
      <c r="C11" s="54" t="s">
        <v>19</v>
      </c>
      <c r="D11" s="55" t="s">
        <v>2</v>
      </c>
      <c r="E11" s="55" t="s">
        <v>2</v>
      </c>
      <c r="F11" s="55" t="s">
        <v>2</v>
      </c>
      <c r="G11" s="55" t="s">
        <v>2</v>
      </c>
      <c r="H11" s="55" t="s">
        <v>2</v>
      </c>
      <c r="I11" s="55" t="s">
        <v>2</v>
      </c>
      <c r="J11" s="55" t="s">
        <v>2</v>
      </c>
      <c r="K11" s="55" t="s">
        <v>2</v>
      </c>
      <c r="L11" s="55" t="s">
        <v>2</v>
      </c>
      <c r="M11" s="55" t="s">
        <v>2</v>
      </c>
      <c r="N11" s="55" t="s">
        <v>2</v>
      </c>
      <c r="O11" s="55" t="s">
        <v>2</v>
      </c>
      <c r="P11" s="55" t="s">
        <v>2</v>
      </c>
      <c r="Q11" s="55" t="s">
        <v>2</v>
      </c>
      <c r="R11" s="55" t="s">
        <v>2</v>
      </c>
      <c r="S11" s="55" t="s">
        <v>2</v>
      </c>
    </row>
    <row r="12" spans="1:21" ht="63.75" x14ac:dyDescent="0.2">
      <c r="A12" s="19" t="s">
        <v>23</v>
      </c>
      <c r="B12" s="57">
        <v>1</v>
      </c>
      <c r="C12" s="61" t="s">
        <v>26</v>
      </c>
      <c r="D12" s="58">
        <v>6000</v>
      </c>
      <c r="E12" s="59">
        <v>10</v>
      </c>
      <c r="F12" s="59">
        <v>0</v>
      </c>
      <c r="G12" s="38">
        <f t="shared" ref="G12:G15" si="0">ROUND(E12+F12,1)</f>
        <v>10</v>
      </c>
      <c r="H12" s="60">
        <v>0</v>
      </c>
      <c r="I12" s="39">
        <f>ROUND((G12*D12/1000*0.5)-H12,1)</f>
        <v>30</v>
      </c>
      <c r="J12" s="59">
        <v>10</v>
      </c>
      <c r="K12" s="59">
        <v>0</v>
      </c>
      <c r="L12" s="38">
        <f t="shared" ref="L12:L15" si="1">ROUND(J12+K12,1)</f>
        <v>10</v>
      </c>
      <c r="M12" s="60">
        <v>0</v>
      </c>
      <c r="N12" s="39">
        <f>ROUND((L12*D12/1000*0.5)-M12,1)</f>
        <v>30</v>
      </c>
      <c r="O12" s="59">
        <v>10</v>
      </c>
      <c r="P12" s="59">
        <v>0</v>
      </c>
      <c r="Q12" s="38">
        <f t="shared" ref="Q12:Q15" si="2">ROUND(O12+P12,1)</f>
        <v>10</v>
      </c>
      <c r="R12" s="60">
        <v>0</v>
      </c>
      <c r="S12" s="39">
        <f>ROUND((Q12*D12/1000*0.5)-R12,1)</f>
        <v>30</v>
      </c>
      <c r="U12" s="3"/>
    </row>
    <row r="13" spans="1:21" ht="63.75" x14ac:dyDescent="0.2">
      <c r="A13" s="19" t="s">
        <v>23</v>
      </c>
      <c r="B13" s="8">
        <v>2</v>
      </c>
      <c r="C13" s="52" t="s">
        <v>24</v>
      </c>
      <c r="D13" s="37">
        <v>66000</v>
      </c>
      <c r="E13" s="59">
        <v>240</v>
      </c>
      <c r="F13" s="59">
        <v>0</v>
      </c>
      <c r="G13" s="38">
        <f t="shared" si="0"/>
        <v>240</v>
      </c>
      <c r="H13" s="60">
        <v>0</v>
      </c>
      <c r="I13" s="39">
        <f>ROUND((G13*D13/1000*0.5)-H13,1)</f>
        <v>7920</v>
      </c>
      <c r="J13" s="59">
        <v>240</v>
      </c>
      <c r="K13" s="59">
        <v>0</v>
      </c>
      <c r="L13" s="38">
        <f t="shared" si="1"/>
        <v>240</v>
      </c>
      <c r="M13" s="60">
        <v>0</v>
      </c>
      <c r="N13" s="39">
        <f>ROUND((L13*D13/1000*0.5)-M13,1)</f>
        <v>7920</v>
      </c>
      <c r="O13" s="59">
        <v>240</v>
      </c>
      <c r="P13" s="59">
        <v>0</v>
      </c>
      <c r="Q13" s="38">
        <f t="shared" si="2"/>
        <v>240</v>
      </c>
      <c r="R13" s="60">
        <v>0</v>
      </c>
      <c r="S13" s="39">
        <f>ROUND((Q13*D13/1000*0.5)-R13,1)</f>
        <v>7920</v>
      </c>
    </row>
    <row r="14" spans="1:21" ht="114.75" x14ac:dyDescent="0.2">
      <c r="A14" s="19" t="s">
        <v>23</v>
      </c>
      <c r="B14" s="8">
        <v>3</v>
      </c>
      <c r="C14" s="52" t="s">
        <v>27</v>
      </c>
      <c r="D14" s="53">
        <v>1000</v>
      </c>
      <c r="E14" s="59">
        <v>1400</v>
      </c>
      <c r="F14" s="59">
        <v>0</v>
      </c>
      <c r="G14" s="38">
        <f t="shared" si="0"/>
        <v>1400</v>
      </c>
      <c r="H14" s="60">
        <v>0</v>
      </c>
      <c r="I14" s="39">
        <f>ROUND((G14*D14/1000*0.5)-H14,1)</f>
        <v>700</v>
      </c>
      <c r="J14" s="59">
        <v>1400</v>
      </c>
      <c r="K14" s="59">
        <v>0</v>
      </c>
      <c r="L14" s="38">
        <f t="shared" si="1"/>
        <v>1400</v>
      </c>
      <c r="M14" s="60">
        <v>0</v>
      </c>
      <c r="N14" s="39">
        <f>ROUND((L14*D14/1000*0.5)-M14,1)</f>
        <v>700</v>
      </c>
      <c r="O14" s="59">
        <v>1400</v>
      </c>
      <c r="P14" s="59">
        <v>0</v>
      </c>
      <c r="Q14" s="38">
        <f t="shared" si="2"/>
        <v>1400</v>
      </c>
      <c r="R14" s="60">
        <v>0</v>
      </c>
      <c r="S14" s="39">
        <f>ROUND((Q14*D14/1000*0.5)-R14,1)</f>
        <v>700</v>
      </c>
    </row>
    <row r="15" spans="1:21" ht="51" x14ac:dyDescent="0.2">
      <c r="A15" s="19" t="s">
        <v>23</v>
      </c>
      <c r="B15" s="8">
        <v>4</v>
      </c>
      <c r="C15" s="52" t="s">
        <v>28</v>
      </c>
      <c r="D15" s="53">
        <v>1000</v>
      </c>
      <c r="E15" s="59">
        <v>90</v>
      </c>
      <c r="F15" s="59">
        <v>0</v>
      </c>
      <c r="G15" s="38">
        <f t="shared" si="0"/>
        <v>90</v>
      </c>
      <c r="H15" s="60">
        <v>0</v>
      </c>
      <c r="I15" s="39">
        <f>ROUND((G15*D15/1000*0.5)-H15,1)</f>
        <v>45</v>
      </c>
      <c r="J15" s="59">
        <v>90</v>
      </c>
      <c r="K15" s="59">
        <v>0</v>
      </c>
      <c r="L15" s="38">
        <f t="shared" si="1"/>
        <v>90</v>
      </c>
      <c r="M15" s="60">
        <v>0</v>
      </c>
      <c r="N15" s="39">
        <f>ROUND((L15*D15/1000*0.5)-M15,1)</f>
        <v>45</v>
      </c>
      <c r="O15" s="59">
        <v>90</v>
      </c>
      <c r="P15" s="59">
        <v>0</v>
      </c>
      <c r="Q15" s="38">
        <f t="shared" si="2"/>
        <v>90</v>
      </c>
      <c r="R15" s="60">
        <v>0</v>
      </c>
      <c r="S15" s="39">
        <f>ROUND((Q15*D15/1000*0.5)-R15,1)</f>
        <v>45</v>
      </c>
    </row>
    <row r="16" spans="1:21" ht="19.5" customHeight="1" x14ac:dyDescent="0.2">
      <c r="B16" s="70" t="s">
        <v>5</v>
      </c>
      <c r="C16" s="71"/>
      <c r="D16" s="49" t="s">
        <v>2</v>
      </c>
      <c r="E16" s="22"/>
      <c r="F16" s="22"/>
      <c r="G16" s="20">
        <f>G10</f>
        <v>1740</v>
      </c>
      <c r="H16" s="44"/>
      <c r="I16" s="21">
        <f>I10</f>
        <v>8695</v>
      </c>
      <c r="J16" s="23"/>
      <c r="K16" s="23"/>
      <c r="L16" s="20">
        <f>L10</f>
        <v>1740</v>
      </c>
      <c r="M16" s="44"/>
      <c r="N16" s="21">
        <f>N10</f>
        <v>8695</v>
      </c>
      <c r="O16" s="23"/>
      <c r="P16" s="23"/>
      <c r="Q16" s="20">
        <f>Q10</f>
        <v>1740</v>
      </c>
      <c r="R16" s="20"/>
      <c r="S16" s="17">
        <f>S10</f>
        <v>8695</v>
      </c>
    </row>
    <row r="17" spans="1:19" ht="45" x14ac:dyDescent="0.2">
      <c r="B17" s="66" t="s">
        <v>14</v>
      </c>
      <c r="C17" s="67"/>
      <c r="D17" s="9"/>
      <c r="E17" s="4" t="s">
        <v>9</v>
      </c>
      <c r="F17" s="4" t="s">
        <v>16</v>
      </c>
      <c r="G17" s="9" t="s">
        <v>2</v>
      </c>
      <c r="H17" s="9"/>
      <c r="I17" s="4" t="s">
        <v>13</v>
      </c>
      <c r="J17" s="4" t="s">
        <v>9</v>
      </c>
      <c r="K17" s="4" t="s">
        <v>16</v>
      </c>
      <c r="L17" s="9" t="s">
        <v>2</v>
      </c>
      <c r="M17" s="9"/>
      <c r="N17" s="4" t="s">
        <v>13</v>
      </c>
      <c r="O17" s="4" t="s">
        <v>9</v>
      </c>
      <c r="P17" s="4" t="s">
        <v>16</v>
      </c>
      <c r="Q17" s="9" t="s">
        <v>2</v>
      </c>
      <c r="R17" s="9"/>
      <c r="S17" s="4" t="s">
        <v>13</v>
      </c>
    </row>
    <row r="18" spans="1:19" ht="94.5" customHeight="1" x14ac:dyDescent="0.2">
      <c r="B18" s="64" t="s">
        <v>20</v>
      </c>
      <c r="C18" s="65"/>
      <c r="D18" s="40" t="s">
        <v>2</v>
      </c>
      <c r="E18" s="43">
        <v>0</v>
      </c>
      <c r="F18" s="43">
        <v>0</v>
      </c>
      <c r="G18" s="40" t="s">
        <v>2</v>
      </c>
      <c r="H18" s="40"/>
      <c r="I18" s="41">
        <f>ROUND(E18+F18,1)</f>
        <v>0</v>
      </c>
      <c r="J18" s="43">
        <v>0</v>
      </c>
      <c r="K18" s="43">
        <v>0</v>
      </c>
      <c r="L18" s="40" t="s">
        <v>2</v>
      </c>
      <c r="M18" s="40"/>
      <c r="N18" s="41">
        <f>ROUND(J18+K18,1)</f>
        <v>0</v>
      </c>
      <c r="O18" s="43">
        <v>0</v>
      </c>
      <c r="P18" s="43">
        <v>0</v>
      </c>
      <c r="Q18" s="40" t="s">
        <v>2</v>
      </c>
      <c r="R18" s="40"/>
      <c r="S18" s="41">
        <f>ROUND(O18+P18,1)</f>
        <v>0</v>
      </c>
    </row>
    <row r="19" spans="1:19" ht="61.5" customHeight="1" x14ac:dyDescent="0.2">
      <c r="B19" s="64" t="s">
        <v>17</v>
      </c>
      <c r="C19" s="65"/>
      <c r="D19" s="40" t="s">
        <v>2</v>
      </c>
      <c r="E19" s="62">
        <v>0</v>
      </c>
      <c r="F19" s="62">
        <v>173.9</v>
      </c>
      <c r="G19" s="42" t="s">
        <v>2</v>
      </c>
      <c r="H19" s="42"/>
      <c r="I19" s="41">
        <f>ROUND(E19+F19,1)</f>
        <v>173.9</v>
      </c>
      <c r="J19" s="62">
        <v>0</v>
      </c>
      <c r="K19" s="62">
        <v>58</v>
      </c>
      <c r="L19" s="42" t="s">
        <v>2</v>
      </c>
      <c r="M19" s="42"/>
      <c r="N19" s="41">
        <f>ROUND(J19+K19,1)</f>
        <v>58</v>
      </c>
      <c r="O19" s="62">
        <v>0</v>
      </c>
      <c r="P19" s="62">
        <v>116</v>
      </c>
      <c r="Q19" s="42" t="s">
        <v>2</v>
      </c>
      <c r="R19" s="42"/>
      <c r="S19" s="41">
        <f>ROUND(O19+P19,1)</f>
        <v>116</v>
      </c>
    </row>
    <row r="20" spans="1:19" ht="96.75" customHeight="1" x14ac:dyDescent="0.25">
      <c r="A20" s="51"/>
      <c r="B20" s="64" t="s">
        <v>18</v>
      </c>
      <c r="C20" s="65"/>
      <c r="D20" s="40" t="s">
        <v>2</v>
      </c>
      <c r="E20" s="62">
        <v>0</v>
      </c>
      <c r="F20" s="62">
        <v>173.9</v>
      </c>
      <c r="G20" s="42" t="s">
        <v>2</v>
      </c>
      <c r="H20" s="42"/>
      <c r="I20" s="41">
        <f>ROUND(E20+F20,1)</f>
        <v>173.9</v>
      </c>
      <c r="J20" s="62">
        <v>0</v>
      </c>
      <c r="K20" s="62">
        <v>58</v>
      </c>
      <c r="L20" s="42" t="s">
        <v>2</v>
      </c>
      <c r="M20" s="42"/>
      <c r="N20" s="41">
        <f>ROUND(J20+K20,1)</f>
        <v>58</v>
      </c>
      <c r="O20" s="62">
        <v>0</v>
      </c>
      <c r="P20" s="62">
        <v>116</v>
      </c>
      <c r="Q20" s="42" t="s">
        <v>2</v>
      </c>
      <c r="R20" s="42"/>
      <c r="S20" s="41">
        <f>ROUND(O20+P20,1)</f>
        <v>116</v>
      </c>
    </row>
    <row r="21" spans="1:19" ht="34.5" customHeight="1" x14ac:dyDescent="0.2">
      <c r="B21" s="64" t="s">
        <v>6</v>
      </c>
      <c r="C21" s="65"/>
      <c r="D21" s="40" t="s">
        <v>2</v>
      </c>
      <c r="E21" s="40" t="s">
        <v>2</v>
      </c>
      <c r="F21" s="40" t="s">
        <v>2</v>
      </c>
      <c r="G21" s="42" t="s">
        <v>2</v>
      </c>
      <c r="H21" s="42"/>
      <c r="I21" s="17">
        <f>ROUND(I16+I18-I19+I20,1)</f>
        <v>8695</v>
      </c>
      <c r="J21" s="40" t="s">
        <v>2</v>
      </c>
      <c r="K21" s="40" t="s">
        <v>2</v>
      </c>
      <c r="L21" s="42" t="s">
        <v>2</v>
      </c>
      <c r="M21" s="42"/>
      <c r="N21" s="17">
        <f>ROUND(N16+N18-N19+N20,1)</f>
        <v>8695</v>
      </c>
      <c r="O21" s="40" t="s">
        <v>2</v>
      </c>
      <c r="P21" s="40" t="s">
        <v>2</v>
      </c>
      <c r="Q21" s="42" t="s">
        <v>2</v>
      </c>
      <c r="R21" s="42"/>
      <c r="S21" s="17">
        <f>ROUND(S16+S18-S19+S20,1)</f>
        <v>8695</v>
      </c>
    </row>
    <row r="22" spans="1:19" ht="15" x14ac:dyDescent="0.2">
      <c r="B22" s="64" t="s">
        <v>35</v>
      </c>
      <c r="C22" s="65"/>
      <c r="D22" s="40"/>
      <c r="E22" s="40"/>
      <c r="F22" s="40"/>
      <c r="G22" s="42"/>
      <c r="H22" s="42"/>
      <c r="I22" s="78">
        <f>I21*50%</f>
        <v>4347.5</v>
      </c>
      <c r="J22" s="79"/>
      <c r="K22" s="79"/>
      <c r="L22" s="80"/>
      <c r="M22" s="80"/>
      <c r="N22" s="78">
        <f>N21*50%</f>
        <v>4347.5</v>
      </c>
      <c r="O22" s="79"/>
      <c r="P22" s="79"/>
      <c r="Q22" s="80"/>
      <c r="R22" s="80"/>
      <c r="S22" s="78">
        <f>S21*50%</f>
        <v>4347.5</v>
      </c>
    </row>
    <row r="23" spans="1:19" ht="24.75" customHeight="1" x14ac:dyDescent="0.2">
      <c r="E23" s="11"/>
      <c r="F23" s="11"/>
      <c r="G23" s="10"/>
      <c r="H23" s="10"/>
      <c r="I23" s="12"/>
      <c r="J23" s="12"/>
      <c r="K23" s="12"/>
      <c r="L23" s="13"/>
      <c r="M23" s="13"/>
      <c r="N23" s="14"/>
      <c r="O23" s="14"/>
      <c r="P23" s="14"/>
      <c r="Q23" s="14"/>
      <c r="R23" s="14"/>
      <c r="S23" s="14"/>
    </row>
    <row r="24" spans="1:19" ht="12" customHeight="1" x14ac:dyDescent="0.2">
      <c r="C24" s="27"/>
      <c r="D24" s="15"/>
      <c r="E24" s="15"/>
      <c r="F24" s="15"/>
      <c r="G24" s="15"/>
      <c r="H24" s="15"/>
      <c r="I24" s="16"/>
      <c r="J24" s="16"/>
      <c r="K24" s="16"/>
      <c r="L24" s="10"/>
      <c r="M24" s="10"/>
    </row>
    <row r="25" spans="1:19" x14ac:dyDescent="0.2">
      <c r="C25" s="26"/>
      <c r="D25" s="15"/>
      <c r="E25" s="13"/>
      <c r="F25" s="13"/>
      <c r="G25" s="10"/>
      <c r="H25" s="10"/>
      <c r="I25" s="16"/>
      <c r="J25" s="16"/>
      <c r="K25" s="16"/>
      <c r="L25" s="10"/>
      <c r="M25" s="10"/>
    </row>
    <row r="26" spans="1:19" ht="21.75" customHeight="1" x14ac:dyDescent="0.2">
      <c r="D26" s="15"/>
      <c r="E26" s="16"/>
      <c r="F26" s="16"/>
      <c r="G26" s="15"/>
      <c r="H26" s="15"/>
      <c r="I26" s="16"/>
      <c r="J26" s="16"/>
      <c r="K26" s="16"/>
      <c r="L26" s="10"/>
      <c r="M26" s="10"/>
    </row>
    <row r="27" spans="1:19" ht="45.75" customHeight="1" x14ac:dyDescent="0.2">
      <c r="C27" s="25"/>
      <c r="D27" s="15"/>
      <c r="G27" s="10"/>
      <c r="H27" s="10"/>
      <c r="I27" s="10"/>
      <c r="J27" s="10"/>
      <c r="K27" s="10"/>
      <c r="L27" s="10"/>
      <c r="M27" s="10"/>
    </row>
  </sheetData>
  <mergeCells count="17">
    <mergeCell ref="B7:B8"/>
    <mergeCell ref="C7:C8"/>
    <mergeCell ref="D7:D8"/>
    <mergeCell ref="H5:J5"/>
    <mergeCell ref="F5:G5"/>
    <mergeCell ref="B22:C22"/>
    <mergeCell ref="B21:C21"/>
    <mergeCell ref="B18:C18"/>
    <mergeCell ref="B17:C17"/>
    <mergeCell ref="A7:A8"/>
    <mergeCell ref="B16:C16"/>
    <mergeCell ref="B19:C19"/>
    <mergeCell ref="B20:C20"/>
    <mergeCell ref="K3:L3"/>
    <mergeCell ref="E2:M2"/>
    <mergeCell ref="E3:J3"/>
    <mergeCell ref="E4:J4"/>
  </mergeCells>
  <conditionalFormatting sqref="J23:K23">
    <cfRule type="expression" dxfId="5" priority="4" stopIfTrue="1">
      <formula>HasError()</formula>
    </cfRule>
    <cfRule type="expression" dxfId="4" priority="5" stopIfTrue="1">
      <formula>LockedByCondition()</formula>
    </cfRule>
    <cfRule type="expression" dxfId="3" priority="6" stopIfTrue="1">
      <formula>Locked()</formula>
    </cfRule>
  </conditionalFormatting>
  <conditionalFormatting sqref="I23">
    <cfRule type="expression" dxfId="2" priority="1" stopIfTrue="1">
      <formula>HasError()</formula>
    </cfRule>
    <cfRule type="expression" dxfId="1" priority="2" stopIfTrue="1">
      <formula>LockedByCondition()</formula>
    </cfRule>
    <cfRule type="expression" dxfId="0" priority="3" stopIfTrue="1">
      <formula>Locked()</formula>
    </cfRule>
  </conditionalFormatting>
  <pageMargins left="0.39370078740157483" right="0" top="0" bottom="0" header="0.31496062992125984" footer="0.31496062992125984"/>
  <pageSetup paperSize="9" scale="5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ТРАФАРЕТ</vt:lpstr>
      <vt:lpstr>ТРАФАРЕТ!Область_печати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Ахметшина Ирина Викторовна</cp:lastModifiedBy>
  <cp:lastPrinted>2024-09-03T02:51:33Z</cp:lastPrinted>
  <dcterms:created xsi:type="dcterms:W3CDTF">2019-06-27T08:09:29Z</dcterms:created>
  <dcterms:modified xsi:type="dcterms:W3CDTF">2024-09-03T02:52:23Z</dcterms:modified>
</cp:coreProperties>
</file>