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5\Расчеты дох и ист\"/>
    </mc:Choice>
  </mc:AlternateContent>
  <bookViews>
    <workbookView xWindow="0" yWindow="0" windowWidth="28800" windowHeight="12000"/>
  </bookViews>
  <sheets>
    <sheet name="РАСЧЕТ ПНВОС" sheetId="3" r:id="rId1"/>
  </sheets>
  <calcPr calcId="162913"/>
</workbook>
</file>

<file path=xl/calcChain.xml><?xml version="1.0" encoding="utf-8"?>
<calcChain xmlns="http://schemas.openxmlformats.org/spreadsheetml/2006/main">
  <c r="H4" i="3" l="1"/>
  <c r="L4" i="3"/>
  <c r="M4" i="3" s="1"/>
  <c r="M5" i="3"/>
  <c r="M6" i="3"/>
  <c r="M7" i="3"/>
  <c r="B8" i="3" l="1"/>
  <c r="C8" i="3"/>
  <c r="D8" i="3"/>
  <c r="G7" i="3" l="1"/>
  <c r="G6" i="3"/>
  <c r="G5" i="3"/>
  <c r="G4" i="3"/>
  <c r="F7" i="3"/>
  <c r="F6" i="3"/>
  <c r="F5" i="3"/>
  <c r="F4" i="3"/>
  <c r="E7" i="3"/>
  <c r="E6" i="3"/>
  <c r="E5" i="3"/>
  <c r="E4" i="3"/>
  <c r="F8" i="3" l="1"/>
  <c r="E8" i="3"/>
  <c r="G8" i="3"/>
  <c r="J8" i="3" l="1"/>
  <c r="H7" i="3" l="1"/>
  <c r="L7" i="3" s="1"/>
  <c r="H6" i="3"/>
  <c r="L6" i="3" s="1"/>
  <c r="H5" i="3"/>
  <c r="L5" i="3" s="1"/>
  <c r="O5" i="3" l="1"/>
  <c r="N5" i="3"/>
  <c r="O6" i="3"/>
  <c r="N6" i="3"/>
  <c r="N7" i="3"/>
  <c r="O7" i="3"/>
  <c r="H8" i="3"/>
  <c r="O4" i="3" l="1"/>
  <c r="O8" i="3" s="1"/>
  <c r="M8" i="3"/>
  <c r="N4" i="3"/>
  <c r="N8" i="3" s="1"/>
  <c r="I8" i="3" l="1"/>
  <c r="K8" i="3" l="1"/>
  <c r="L8" i="3"/>
</calcChain>
</file>

<file path=xl/sharedStrings.xml><?xml version="1.0" encoding="utf-8"?>
<sst xmlns="http://schemas.openxmlformats.org/spreadsheetml/2006/main" count="21" uniqueCount="21">
  <si>
    <t>КБК</t>
  </si>
  <si>
    <t>ЧД
40 %</t>
  </si>
  <si>
    <t>а 
(отклонение от факт исполнения)
40%</t>
  </si>
  <si>
    <t>b
(поступление дебиторской задолженности)
40%</t>
  </si>
  <si>
    <t>прогноз на 2025 год (2024/1,26*1,32)
40 %</t>
  </si>
  <si>
    <t>прогноз на 2026 год (=2025)
40 %</t>
  </si>
  <si>
    <t>прогноз на 2027 год (=2025)
40 %</t>
  </si>
  <si>
    <t>048 1 12 01010 01 0000 120</t>
  </si>
  <si>
    <t>048 1 12 01030 01 0000 120</t>
  </si>
  <si>
    <t>048 1 12 01041 01 0000 120</t>
  </si>
  <si>
    <t>048 1 12 01042 01 0000 120</t>
  </si>
  <si>
    <t>2024
40%</t>
  </si>
  <si>
    <t xml:space="preserve">Расчет поступлений в бюджет Камчатского края на 2025 год и плановый период 2026 и 2027 годов (40 %) </t>
  </si>
  <si>
    <t>начисления 2021 год (100%)</t>
  </si>
  <si>
    <t>начисления 2022 год (100%)</t>
  </si>
  <si>
    <t>начисления 2023 год (100%)</t>
  </si>
  <si>
    <t>начисления 2021 год (40%)</t>
  </si>
  <si>
    <t>начисления 2022 год (40%)</t>
  </si>
  <si>
    <t>начисления 2023 год (40%)</t>
  </si>
  <si>
    <t xml:space="preserve">средние начисления за 3 года (2021+2022+2023)/3 
40% 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</si>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</sst>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1"/>
      <name val="Arial Cyr"/>
      <charset val="204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4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/>
    </xf>
  </cellXfs>
  <cellStyles count="12">
    <cellStyle name="Обычный" xfId="0" builtinId="0"/>
    <cellStyle name="Обычный 2" xfId="1"/>
    <cellStyle name="Обычный 2 2" xfId="3"/>
    <cellStyle name="Обычный 2 2 2" xfId="5"/>
    <cellStyle name="Обычный 2 2 2 2" xfId="9"/>
    <cellStyle name="Обычный 2 2 3" xfId="11"/>
    <cellStyle name="Обычный 2 2 4" xfId="7"/>
    <cellStyle name="Обычный 2 3" xfId="2"/>
    <cellStyle name="Обычный 2 3 2" xfId="8"/>
    <cellStyle name="Обычный 2 4" xfId="4"/>
    <cellStyle name="Обычный 2 4 2" xfId="10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tabSelected="1" zoomScaleNormal="100" zoomScaleSheetLayoutView="115" workbookViewId="0">
      <selection activeCell="E11" sqref="E11"/>
    </sheetView>
  </sheetViews>
  <sheetFormatPr defaultRowHeight="28.5" customHeight="1" x14ac:dyDescent="0.2"/>
  <cols>
    <col min="1" max="1" width="21" style="3" bestFit="1" customWidth="1"/>
    <col min="2" max="2" width="14.42578125" style="8" customWidth="1"/>
    <col min="3" max="3" width="14.42578125" style="12" customWidth="1"/>
    <col min="4" max="4" width="14" style="3" customWidth="1"/>
    <col min="5" max="5" width="15" style="12" customWidth="1"/>
    <col min="6" max="6" width="14.7109375" style="12" customWidth="1"/>
    <col min="7" max="7" width="14.85546875" style="6" customWidth="1"/>
    <col min="8" max="8" width="16.7109375" style="6" customWidth="1"/>
    <col min="9" max="9" width="5.28515625" style="3" bestFit="1" customWidth="1"/>
    <col min="10" max="10" width="14.140625" style="6" customWidth="1"/>
    <col min="11" max="11" width="14.7109375" style="3" bestFit="1" customWidth="1"/>
    <col min="12" max="12" width="12.7109375" style="3" bestFit="1" customWidth="1"/>
    <col min="13" max="13" width="14.42578125" style="3" customWidth="1"/>
    <col min="14" max="14" width="13.140625" style="3" customWidth="1"/>
    <col min="15" max="15" width="13" style="2" customWidth="1"/>
    <col min="16" max="16384" width="9.140625" style="2"/>
  </cols>
  <sheetData>
    <row r="1" spans="1:15" ht="28.5" customHeight="1" x14ac:dyDescent="0.2">
      <c r="A1" s="19" t="s">
        <v>12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28.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1" t="s">
        <v>20</v>
      </c>
    </row>
    <row r="3" spans="1:15" ht="76.5" x14ac:dyDescent="0.2">
      <c r="A3" s="15" t="s">
        <v>0</v>
      </c>
      <c r="B3" s="16" t="s">
        <v>13</v>
      </c>
      <c r="C3" s="16" t="s">
        <v>14</v>
      </c>
      <c r="D3" s="16" t="s">
        <v>15</v>
      </c>
      <c r="E3" s="16" t="s">
        <v>16</v>
      </c>
      <c r="F3" s="16" t="s">
        <v>17</v>
      </c>
      <c r="G3" s="16" t="s">
        <v>18</v>
      </c>
      <c r="H3" s="17" t="s">
        <v>19</v>
      </c>
      <c r="I3" s="18" t="s">
        <v>1</v>
      </c>
      <c r="J3" s="18" t="s">
        <v>2</v>
      </c>
      <c r="K3" s="18" t="s">
        <v>3</v>
      </c>
      <c r="L3" s="18" t="s">
        <v>11</v>
      </c>
      <c r="M3" s="20" t="s">
        <v>4</v>
      </c>
      <c r="N3" s="20" t="s">
        <v>5</v>
      </c>
      <c r="O3" s="20" t="s">
        <v>6</v>
      </c>
    </row>
    <row r="4" spans="1:15" ht="28.5" customHeight="1" x14ac:dyDescent="0.2">
      <c r="A4" s="14" t="s">
        <v>7</v>
      </c>
      <c r="B4" s="5">
        <v>6048762.5499999998</v>
      </c>
      <c r="C4" s="5">
        <v>13354117.9</v>
      </c>
      <c r="D4" s="5">
        <v>9056709.0899999999</v>
      </c>
      <c r="E4" s="5">
        <f t="shared" ref="E4:G7" si="0">B4*0.4</f>
        <v>2419505.02</v>
      </c>
      <c r="F4" s="5">
        <f t="shared" si="0"/>
        <v>5341647.16</v>
      </c>
      <c r="G4" s="5">
        <f t="shared" si="0"/>
        <v>3622683.6359999999</v>
      </c>
      <c r="H4" s="5">
        <f>(E4+F4+G4)/3</f>
        <v>3794611.9386666664</v>
      </c>
      <c r="I4" s="7">
        <v>0</v>
      </c>
      <c r="J4" s="7">
        <v>0</v>
      </c>
      <c r="K4" s="1">
        <v>570000</v>
      </c>
      <c r="L4" s="7">
        <f>SUM(H4:K4)</f>
        <v>4364611.9386666659</v>
      </c>
      <c r="M4" s="11">
        <f>ROUND(L4/1.26*1.32,0)</f>
        <v>4572451</v>
      </c>
      <c r="N4" s="11">
        <f>M4</f>
        <v>4572451</v>
      </c>
      <c r="O4" s="11">
        <f>M4</f>
        <v>4572451</v>
      </c>
    </row>
    <row r="5" spans="1:15" ht="28.5" customHeight="1" x14ac:dyDescent="0.2">
      <c r="A5" s="14" t="s">
        <v>8</v>
      </c>
      <c r="B5" s="5">
        <v>198937699.33000001</v>
      </c>
      <c r="C5" s="5">
        <v>204056170.84</v>
      </c>
      <c r="D5" s="5">
        <v>152802277.47999999</v>
      </c>
      <c r="E5" s="5">
        <f t="shared" si="0"/>
        <v>79575079.732000008</v>
      </c>
      <c r="F5" s="5">
        <f t="shared" si="0"/>
        <v>81622468.33600001</v>
      </c>
      <c r="G5" s="5">
        <f t="shared" si="0"/>
        <v>61120910.991999999</v>
      </c>
      <c r="H5" s="5">
        <f t="shared" ref="H4:H5" si="1">(E5+F5+G5)/3</f>
        <v>74106153.019999996</v>
      </c>
      <c r="I5" s="7">
        <v>0</v>
      </c>
      <c r="J5" s="7">
        <v>-12000000</v>
      </c>
      <c r="K5" s="7">
        <v>0</v>
      </c>
      <c r="L5" s="7">
        <f t="shared" ref="L4:L7" si="2">SUM(H5:K5)</f>
        <v>62106153.019999996</v>
      </c>
      <c r="M5" s="11">
        <f t="shared" ref="M5:M7" si="3">ROUND(L5/1.26*1.32,0)</f>
        <v>65063589</v>
      </c>
      <c r="N5" s="11">
        <f t="shared" ref="N5:N7" si="4">M5</f>
        <v>65063589</v>
      </c>
      <c r="O5" s="11">
        <f t="shared" ref="O5:O7" si="5">M5</f>
        <v>65063589</v>
      </c>
    </row>
    <row r="6" spans="1:15" ht="28.5" customHeight="1" x14ac:dyDescent="0.2">
      <c r="A6" s="14" t="s">
        <v>9</v>
      </c>
      <c r="B6" s="5">
        <v>41629707.810000002</v>
      </c>
      <c r="C6" s="5">
        <v>41561361.789999999</v>
      </c>
      <c r="D6" s="5">
        <v>47785467.479999997</v>
      </c>
      <c r="E6" s="5">
        <f t="shared" si="0"/>
        <v>16651883.124000002</v>
      </c>
      <c r="F6" s="5">
        <f t="shared" si="0"/>
        <v>16624544.716</v>
      </c>
      <c r="G6" s="5">
        <f t="shared" si="0"/>
        <v>19114186.991999999</v>
      </c>
      <c r="H6" s="5">
        <f>(E6+F6+G6)/3</f>
        <v>17463538.277333334</v>
      </c>
      <c r="I6" s="7">
        <v>0</v>
      </c>
      <c r="J6" s="7">
        <v>7122245</v>
      </c>
      <c r="K6" s="7">
        <v>0</v>
      </c>
      <c r="L6" s="7">
        <f t="shared" si="2"/>
        <v>24585783.277333334</v>
      </c>
      <c r="M6" s="11">
        <f t="shared" si="3"/>
        <v>25756535</v>
      </c>
      <c r="N6" s="11">
        <f t="shared" si="4"/>
        <v>25756535</v>
      </c>
      <c r="O6" s="11">
        <f t="shared" si="5"/>
        <v>25756535</v>
      </c>
    </row>
    <row r="7" spans="1:15" ht="28.5" customHeight="1" x14ac:dyDescent="0.2">
      <c r="A7" s="14" t="s">
        <v>10</v>
      </c>
      <c r="B7" s="9">
        <v>3698280.18</v>
      </c>
      <c r="C7" s="9">
        <v>442638.1</v>
      </c>
      <c r="D7" s="9">
        <v>2657513.6800000002</v>
      </c>
      <c r="E7" s="5">
        <f t="shared" si="0"/>
        <v>1479312.0720000002</v>
      </c>
      <c r="F7" s="5">
        <f t="shared" si="0"/>
        <v>177055.24</v>
      </c>
      <c r="G7" s="5">
        <f t="shared" si="0"/>
        <v>1063005.4720000001</v>
      </c>
      <c r="H7" s="9">
        <f t="shared" ref="H7" si="6">(E7+F7+G7)/3</f>
        <v>906457.5946666667</v>
      </c>
      <c r="I7" s="10">
        <v>0</v>
      </c>
      <c r="J7" s="10">
        <v>0</v>
      </c>
      <c r="K7" s="10">
        <v>0</v>
      </c>
      <c r="L7" s="10">
        <f t="shared" si="2"/>
        <v>906457.5946666667</v>
      </c>
      <c r="M7" s="11">
        <f t="shared" si="3"/>
        <v>949622</v>
      </c>
      <c r="N7" s="11">
        <f t="shared" si="4"/>
        <v>949622</v>
      </c>
      <c r="O7" s="11">
        <f t="shared" si="5"/>
        <v>949622</v>
      </c>
    </row>
    <row r="8" spans="1:15" ht="28.5" customHeight="1" x14ac:dyDescent="0.2">
      <c r="A8" s="4"/>
      <c r="B8" s="11">
        <f t="shared" ref="B8:D8" si="7">SUM(B4:B7)</f>
        <v>250314449.87000003</v>
      </c>
      <c r="C8" s="11">
        <f t="shared" si="7"/>
        <v>259414288.63</v>
      </c>
      <c r="D8" s="11">
        <f t="shared" si="7"/>
        <v>212301967.72999999</v>
      </c>
      <c r="E8" s="11">
        <f t="shared" ref="E8:F8" si="8">SUM(E4:E7)</f>
        <v>100125779.948</v>
      </c>
      <c r="F8" s="11">
        <f t="shared" si="8"/>
        <v>103765715.45200001</v>
      </c>
      <c r="G8" s="11">
        <f t="shared" ref="G8:O8" si="9">SUM(G4:G7)</f>
        <v>84920787.092000008</v>
      </c>
      <c r="H8" s="11">
        <f t="shared" si="9"/>
        <v>96270760.830666661</v>
      </c>
      <c r="I8" s="11">
        <f t="shared" si="9"/>
        <v>0</v>
      </c>
      <c r="J8" s="11">
        <f t="shared" si="9"/>
        <v>-4877755</v>
      </c>
      <c r="K8" s="11">
        <f t="shared" si="9"/>
        <v>570000</v>
      </c>
      <c r="L8" s="11">
        <f t="shared" si="9"/>
        <v>91963005.830666661</v>
      </c>
      <c r="M8" s="11">
        <f t="shared" si="9"/>
        <v>96342197</v>
      </c>
      <c r="N8" s="11">
        <f t="shared" si="9"/>
        <v>96342197</v>
      </c>
      <c r="O8" s="11">
        <f t="shared" si="9"/>
        <v>96342197</v>
      </c>
    </row>
    <row r="11" spans="1:15" ht="28.5" customHeight="1" x14ac:dyDescent="0.2">
      <c r="M11" s="12"/>
    </row>
    <row r="12" spans="1:15" ht="28.5" customHeight="1" x14ac:dyDescent="0.2">
      <c r="M12" s="12"/>
    </row>
    <row r="13" spans="1:15" ht="28.5" customHeight="1" x14ac:dyDescent="0.2">
      <c r="M13" s="12"/>
    </row>
  </sheetData>
  <mergeCells count="1">
    <mergeCell ref="A1:O1"/>
  </mergeCells>
  <pageMargins left="0.75" right="0.75" top="1" bottom="1" header="0.5" footer="0.5"/>
  <pageSetup paperSize="9" scale="62" fitToHeight="0" orientation="landscape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ПНВОС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Bashutina</dc:creator>
  <cp:lastModifiedBy>Ахметшина Ирина Викторовна</cp:lastModifiedBy>
  <cp:lastPrinted>2024-09-02T22:16:18Z</cp:lastPrinted>
  <dcterms:created xsi:type="dcterms:W3CDTF">2016-05-25T13:14:24Z</dcterms:created>
  <dcterms:modified xsi:type="dcterms:W3CDTF">2024-09-02T22:18:27Z</dcterms:modified>
</cp:coreProperties>
</file>