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  <sheet name="Лист1" sheetId="4" r:id="rId3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_xlnm.Print_Titles" localSheetId="0">Бюджетополучатели!$24:$25</definedName>
    <definedName name="_xlnm.Print_Titles" localSheetId="1">'Муниципальные районы'!$1:$3</definedName>
    <definedName name="_xlnm.Print_Area" localSheetId="0">Бюджетополучатели!$A$1:$D$67</definedName>
    <definedName name="_xlnm.Print_Area" localSheetId="1">'Муниципальные районы'!$A$1:$P$32</definedName>
  </definedNames>
  <calcPr calcId="145621"/>
</workbook>
</file>

<file path=xl/calcChain.xml><?xml version="1.0" encoding="utf-8"?>
<calcChain xmlns="http://schemas.openxmlformats.org/spreadsheetml/2006/main">
  <c r="A12" i="1" l="1"/>
  <c r="D6" i="1" l="1"/>
  <c r="D10" i="1" s="1"/>
  <c r="D14" i="1"/>
  <c r="E3" i="1"/>
  <c r="E15" i="1"/>
  <c r="D11" i="1"/>
  <c r="F1" i="1" l="1"/>
  <c r="E6" i="1" l="1"/>
  <c r="A2" i="1" s="1"/>
  <c r="G3" i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<sst xmlns="http://schemas.openxmlformats.org/spreadsheetml/2006/main" count="109" uniqueCount="108">
  <si>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</si>
  <si>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</si>
  <si>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</si>
  <si>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</si>
  <si>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</si>
  <si>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</si>
  <si>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</si>
  <si>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</si>
  <si>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</si>
  <si>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</si>
  <si>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</si>
  <si>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</si>
  <si>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</si>
  <si>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</si>
  <si>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</si>
  <si>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</si>
  <si>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</si>
  <si>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</si>
  <si>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</si>
  <si>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</si>
  <si>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</si>
  <si>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</si>
  <si>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</si>
  <si>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</si>
  <si>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</si>
  <si>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</si>
  <si>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</si>
  <si>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</si>
  <si>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</si>
  <si>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</si>
  <si>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</si>
  <si>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</si>
  <si>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</si>
  <si>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</si>
  <si>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</si>
  <si>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</si>
  <si>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</si>
  <si>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Субвенции на выполнение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</si>
  <si>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на выполнение полномочий органов государственной власти Камчатского края по расчету и предоставлению дотаций бюджетам поселений</t>
  </si>
  <si>
    <t>Субвенции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</si>
  <si>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</si>
  <si>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</si>
  <si>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</si>
  <si>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</si>
  <si>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на выполнение государственных полномочий по опеке и попечительству в Камчатском крае в части выплаты вознаграждения опекунам совершеннолетних недееспособных граждан, проживающим в Камчатском крае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</si>
  <si>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</si>
  <si>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</si>
  <si>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</si>
  <si>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</si>
  <si>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</si>
  <si>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</si>
  <si>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</si>
  <si>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</si>
  <si>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</si>
  <si>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государственной регистрации актов гражданского состояния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</si>
  <si>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</si>
  <si>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</si>
  <si>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</si>
  <si>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</si>
  <si>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</si>
  <si>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</si>
  <si>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</si>
  <si>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</si>
  <si>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</si>
  <si>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</si>
  <si>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</si>
  <si>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</si>
  <si>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</si>
  <si>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</si>
  <si>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</si>
  <si>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</si>
  <si>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</si>
  <si>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</si>
  <si>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</si>
  <si>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</si>
  <si>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</si>
  <si>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</si>
  <si>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</si>
  <si>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</si>
  <si>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</si>
  <si>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</si>
  <si>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</si>
  <si>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</si>
  <si>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</si>
  <si>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</si>
  <si>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</si>
  <si>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</si>
  <si>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</si>
  <si>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</si>
  <si>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</si>
  <si>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</si>
  <si>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</si>
  <si>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</si>
  <si>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</si>
  <si>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</si>
  <si>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</si>
  <si>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</si>
  <si>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Представительство Губернатора и Правительства Камчатского края при Правительстве Российской Федерации</t>
  </si>
  <si>
    <t>31.01.2015</t>
  </si>
  <si>
    <t>01.01.2015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</si>
  <si>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</si>
  <si>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>Субвенции бюджетам субъектов Российской Федерации и муниципальных образований на выплату единовременного пособия при всех формах устройства детей, лишенных родительского попечения, в семью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</si>
  <si>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</si>
  <si>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Разработка и реализация комплекса мер по оказанию поддержки детям, оказавшимся в трудной жизненной ситуации (расходы за счет Фонда поддержки детей, находящихся в трудной жизненной ситуации)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</si>
  <si>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"Укрепление единства российской нации и этнокультурное развитие народов России (2014 - 2020 годы)" в рамках государственной программы Российской Федерации "Региональная политика и федеративные отношения"</t>
  </si>
  <si>
    <t>Субсидии бюджетам субъектов Российской Федерации и муниципальных образований на мероприятия по поддержке социально ориентированных некоммерческих организаций в рамках подпрограммы "Повышение эффективности государственной поддержки социально ориентированных некоммерческих организаций" государственной программы Российской Федерации "Социальная поддержка граждан"</t>
  </si>
  <si>
    <t>Иные межбюджетные трансферты на поддержку экономического и социального развития коренных малочисленных народов Севера, Сибири и Дальнего Востока в рамках подпрограммы "Укрепление единства российской нации и этнокультурное развитие народов России" государственной программы Российской Федерации "Региональная политика и федеративные отношения"</t>
  </si>
  <si>
    <t>Возврат остатков неиспользованных в 2014 году средств федерального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</si>
</sst>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2" borderId="0" xfId="0" applyFont="1" applyFill="1" applyBorder="1" applyAlignment="1"/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wrapText="1"/>
    </xf>
    <xf numFmtId="0" fontId="17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right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20" fillId="0" borderId="0" xfId="0" applyNumberFormat="1" applyFont="1"/>
    <xf numFmtId="0" fontId="20" fillId="0" borderId="0" xfId="0" applyFont="1"/>
    <xf numFmtId="14" fontId="20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1" fillId="0" borderId="0" xfId="0" applyFont="1"/>
    <xf numFmtId="0" fontId="22" fillId="0" borderId="0" xfId="0" applyFont="1"/>
    <xf numFmtId="0" fontId="22" fillId="0" borderId="4" xfId="0" applyFont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3" fontId="5" fillId="2" borderId="4" xfId="0" applyNumberFormat="1" applyFont="1" applyFill="1" applyBorder="1" applyAlignment="1"/>
    <xf numFmtId="3" fontId="3" fillId="0" borderId="4" xfId="0" applyNumberFormat="1" applyFont="1" applyFill="1" applyBorder="1" applyAlignment="1">
      <alignment horizontal="right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3" fontId="7" fillId="0" borderId="4" xfId="0" applyNumberFormat="1" applyFont="1" applyFill="1" applyBorder="1" applyAlignment="1">
      <alignment vertical="center" wrapText="1"/>
    </xf>
    <xf numFmtId="3" fontId="23" fillId="0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view="pageBreakPreview" zoomScaleNormal="100" zoomScaleSheetLayoutView="100" workbookViewId="0">
      <selection activeCell="D6" sqref="D6"/>
    </sheetView>
  </sheetViews>
  <sheetFormatPr defaultRowHeight="14.4" x14ac:dyDescent="0.3"/>
  <cols>
    <col min="1" max="1" width="80.21875" customWidth="1"/>
    <col min="2" max="2" width="18.3320312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38" t="s">
        <v>9</v>
      </c>
      <c r="B1" s="38"/>
      <c r="C1" s="38"/>
      <c r="D1" s="38"/>
      <c r="E1" s="27" t="s">
        <v>99</v>
      </c>
      <c r="F1" s="28" t="str">
        <f>TEXT(E1,"[$-FC19]ММ")</f>
        <v>01</v>
      </c>
      <c r="G1" s="28" t="str">
        <f>TEXT(E1,"[$-FC19]ДД.ММ.ГГГ \г")</f>
        <v>01.01.2015 г</v>
      </c>
      <c r="H1" s="28"/>
    </row>
    <row r="2" spans="1:8" ht="15.6" x14ac:dyDescent="0.3">
      <c r="A2" s="38" t="str">
        <f>CONCATENATE("доходов и расходов краевого бюджета за ",period," 2015 года")</f>
        <v>доходов и расходов краевого бюджета за январь 2015 года</v>
      </c>
      <c r="B2" s="38"/>
      <c r="C2" s="38"/>
      <c r="D2" s="38"/>
      <c r="E2" s="27" t="s">
        <v>98</v>
      </c>
      <c r="F2" s="28" t="str">
        <f>TEXT(E2,"[$-FC19]ДД ММММ ГГГ \г")</f>
        <v>31 января 2015 г</v>
      </c>
      <c r="G2" s="28" t="str">
        <f>TEXT(E2,"[$-FC19]ДД.ММ.ГГГ \г")</f>
        <v>31.01.2015 г</v>
      </c>
      <c r="H2" s="29"/>
    </row>
    <row r="3" spans="1:8" x14ac:dyDescent="0.3">
      <c r="A3" s="1"/>
      <c r="B3" s="2"/>
      <c r="C3" s="2"/>
      <c r="D3" s="3"/>
      <c r="E3" s="28">
        <f>EndData1+1</f>
        <v>42036</v>
      </c>
      <c r="F3" s="28" t="str">
        <f>TEXT(E3,"[$-FC19]ДД ММММ ГГГ \г")</f>
        <v>01 февраля 2015 г</v>
      </c>
      <c r="G3" s="28" t="str">
        <f>TEXT(E3,"[$-FC19]ДД.ММ.ГГГ \г")</f>
        <v>01.02.2015 г</v>
      </c>
      <c r="H3" s="28"/>
    </row>
    <row r="4" spans="1:8" x14ac:dyDescent="0.3">
      <c r="A4" s="4"/>
      <c r="B4" s="5"/>
      <c r="C4" s="5"/>
      <c r="D4" s="6" t="s">
        <v>0</v>
      </c>
      <c r="E4" s="28"/>
      <c r="F4" s="28"/>
      <c r="G4" s="28"/>
      <c r="H4" s="28"/>
    </row>
    <row r="5" spans="1:8" x14ac:dyDescent="0.3">
      <c r="A5" s="39" t="str">
        <f>CONCATENATE("Остаток средств на ",G1,"ода")</f>
        <v>Остаток средств на 01.01.2015 года</v>
      </c>
      <c r="B5" s="40"/>
      <c r="C5" s="40"/>
      <c r="D5" s="54">
        <v>2612552</v>
      </c>
      <c r="E5" s="29"/>
      <c r="F5" s="28"/>
      <c r="G5" s="28"/>
      <c r="H5" s="28"/>
    </row>
    <row r="6" spans="1:8" x14ac:dyDescent="0.3">
      <c r="A6" s="42" t="s">
        <v>1</v>
      </c>
      <c r="B6" s="48"/>
      <c r="C6" s="48"/>
      <c r="D6" s="55">
        <f>D12+D11-D5-D7+D9</f>
        <v>644525.52108999994</v>
      </c>
      <c r="E6" s="28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январь</v>
      </c>
      <c r="F6" s="28"/>
      <c r="G6" s="28"/>
      <c r="H6" s="28"/>
    </row>
    <row r="7" spans="1:8" x14ac:dyDescent="0.3">
      <c r="A7" s="49" t="s">
        <v>10</v>
      </c>
      <c r="B7" s="48"/>
      <c r="C7" s="48"/>
      <c r="D7" s="56">
        <v>5804456</v>
      </c>
      <c r="E7" s="28"/>
      <c r="F7" s="28"/>
      <c r="G7" s="28"/>
      <c r="H7" s="28"/>
    </row>
    <row r="8" spans="1:8" x14ac:dyDescent="0.3">
      <c r="A8" s="49" t="s">
        <v>11</v>
      </c>
      <c r="B8" s="48"/>
      <c r="C8" s="48"/>
      <c r="D8" s="56">
        <v>78526</v>
      </c>
    </row>
    <row r="9" spans="1:8" x14ac:dyDescent="0.3">
      <c r="A9" s="49" t="s">
        <v>107</v>
      </c>
      <c r="B9" s="48"/>
      <c r="C9" s="48"/>
      <c r="D9" s="56">
        <v>1377551</v>
      </c>
    </row>
    <row r="10" spans="1:8" x14ac:dyDescent="0.3">
      <c r="A10" s="50" t="s">
        <v>12</v>
      </c>
      <c r="B10" s="51"/>
      <c r="C10" s="51"/>
      <c r="D10" s="56">
        <f>D6+D7-D9</f>
        <v>5071430.5210899999</v>
      </c>
    </row>
    <row r="11" spans="1:8" x14ac:dyDescent="0.3">
      <c r="A11" s="50" t="s">
        <v>13</v>
      </c>
      <c r="B11" s="51"/>
      <c r="C11" s="51"/>
      <c r="D11" s="56">
        <f>B65+'Муниципальные районы'!P29</f>
        <v>3596822.62109</v>
      </c>
    </row>
    <row r="12" spans="1:8" x14ac:dyDescent="0.3">
      <c r="A12" s="41" t="str">
        <f>CONCATENATE("Остаток средств на ",G3,"ода")</f>
        <v>Остаток средств на 01.02.2015 года</v>
      </c>
      <c r="B12" s="42"/>
      <c r="C12" s="42"/>
      <c r="D12" s="57">
        <v>4087159.9</v>
      </c>
    </row>
    <row r="13" spans="1:8" x14ac:dyDescent="0.3">
      <c r="A13" s="52" t="s">
        <v>14</v>
      </c>
      <c r="B13" s="53"/>
      <c r="C13" s="53"/>
      <c r="D13" s="57"/>
    </row>
    <row r="14" spans="1:8" x14ac:dyDescent="0.3">
      <c r="A14" s="52" t="s">
        <v>15</v>
      </c>
      <c r="B14" s="53"/>
      <c r="C14" s="53"/>
      <c r="D14" s="64">
        <f>SUM(D15:D21)</f>
        <v>177527</v>
      </c>
    </row>
    <row r="15" spans="1:8" s="59" customFormat="1" ht="43.8" customHeight="1" x14ac:dyDescent="0.3">
      <c r="A15" s="49" t="s">
        <v>100</v>
      </c>
      <c r="B15" s="49"/>
      <c r="C15" s="49"/>
      <c r="D15" s="56">
        <v>171319</v>
      </c>
      <c r="E15" s="58">
        <f>D15/1000</f>
        <v>171.31899999999999</v>
      </c>
      <c r="F15" s="58"/>
      <c r="G15" s="58"/>
      <c r="H15" s="58"/>
    </row>
    <row r="16" spans="1:8" s="59" customFormat="1" ht="42" customHeight="1" x14ac:dyDescent="0.3">
      <c r="A16" s="49" t="s">
        <v>101</v>
      </c>
      <c r="B16" s="49"/>
      <c r="C16" s="49"/>
      <c r="D16" s="56">
        <v>894</v>
      </c>
      <c r="E16" s="58"/>
      <c r="F16" s="58"/>
      <c r="G16" s="58"/>
      <c r="H16" s="58"/>
    </row>
    <row r="17" spans="1:8" s="59" customFormat="1" ht="29.4" customHeight="1" x14ac:dyDescent="0.3">
      <c r="A17" s="60" t="s">
        <v>102</v>
      </c>
      <c r="B17" s="61"/>
      <c r="C17" s="62"/>
      <c r="D17" s="56">
        <v>53</v>
      </c>
      <c r="E17" s="58"/>
      <c r="F17" s="58"/>
      <c r="G17" s="58"/>
      <c r="H17" s="58"/>
    </row>
    <row r="18" spans="1:8" s="59" customFormat="1" ht="31.2" customHeight="1" x14ac:dyDescent="0.3">
      <c r="A18" s="49" t="s">
        <v>103</v>
      </c>
      <c r="B18" s="49"/>
      <c r="C18" s="49"/>
      <c r="D18" s="56">
        <v>3546</v>
      </c>
      <c r="E18" s="58"/>
      <c r="F18" s="58"/>
      <c r="G18" s="58"/>
      <c r="H18" s="58"/>
    </row>
    <row r="19" spans="1:8" s="59" customFormat="1" ht="43.2" customHeight="1" x14ac:dyDescent="0.3">
      <c r="A19" s="49" t="s">
        <v>104</v>
      </c>
      <c r="B19" s="49"/>
      <c r="C19" s="49"/>
      <c r="D19" s="56">
        <v>429</v>
      </c>
      <c r="E19" s="58"/>
      <c r="F19" s="58"/>
      <c r="G19" s="58"/>
      <c r="H19" s="58"/>
    </row>
    <row r="20" spans="1:8" s="59" customFormat="1" ht="54.6" customHeight="1" x14ac:dyDescent="0.3">
      <c r="A20" s="49" t="s">
        <v>105</v>
      </c>
      <c r="B20" s="49"/>
      <c r="C20" s="49"/>
      <c r="D20" s="63">
        <v>118</v>
      </c>
      <c r="E20" s="58"/>
      <c r="F20" s="58"/>
      <c r="G20" s="58"/>
      <c r="H20" s="58"/>
    </row>
    <row r="21" spans="1:8" s="59" customFormat="1" ht="43.2" customHeight="1" x14ac:dyDescent="0.3">
      <c r="A21" s="49" t="s">
        <v>106</v>
      </c>
      <c r="B21" s="49"/>
      <c r="C21" s="49"/>
      <c r="D21" s="56">
        <v>1168</v>
      </c>
      <c r="E21" s="58"/>
      <c r="F21" s="58"/>
      <c r="G21" s="58"/>
      <c r="H21" s="58"/>
    </row>
    <row r="22" spans="1:8" x14ac:dyDescent="0.3">
      <c r="A22" s="20"/>
      <c r="B22" s="21"/>
      <c r="C22" s="21"/>
      <c r="D22" s="19"/>
    </row>
    <row r="23" spans="1:8" x14ac:dyDescent="0.3">
      <c r="A23" s="22" t="s">
        <v>16</v>
      </c>
      <c r="B23" s="7"/>
      <c r="C23" s="7"/>
      <c r="D23" s="8"/>
    </row>
    <row r="24" spans="1:8" x14ac:dyDescent="0.3">
      <c r="A24" s="43" t="s">
        <v>17</v>
      </c>
      <c r="B24" s="45" t="s">
        <v>2</v>
      </c>
      <c r="C24" s="46" t="s">
        <v>3</v>
      </c>
      <c r="D24" s="47"/>
    </row>
    <row r="25" spans="1:8" ht="90" customHeight="1" x14ac:dyDescent="0.3">
      <c r="A25" s="44"/>
      <c r="B25" s="45"/>
      <c r="C25" s="23" t="s">
        <v>4</v>
      </c>
      <c r="D25" s="23" t="s">
        <v>5</v>
      </c>
    </row>
    <row r="26" spans="1:8" x14ac:dyDescent="0.3">
      <c r="A26" s="9" t="s">
        <v>59</v>
      </c>
      <c r="B26" s="24">
        <v>14933.73242</v>
      </c>
      <c r="C26" s="24">
        <v>10811.08099</v>
      </c>
      <c r="D26" s="24">
        <v>2923.2608599999999</v>
      </c>
    </row>
    <row r="27" spans="1:8" x14ac:dyDescent="0.3">
      <c r="A27" s="9" t="s">
        <v>60</v>
      </c>
      <c r="B27" s="24">
        <v>1914.69839</v>
      </c>
      <c r="C27" s="24">
        <v>1294.05909</v>
      </c>
      <c r="D27" s="24"/>
    </row>
    <row r="28" spans="1:8" x14ac:dyDescent="0.3">
      <c r="A28" s="9" t="s">
        <v>61</v>
      </c>
      <c r="B28" s="24">
        <v>4899.0644599999996</v>
      </c>
      <c r="C28" s="24">
        <v>4899.0644599999996</v>
      </c>
      <c r="D28" s="24"/>
    </row>
    <row r="29" spans="1:8" x14ac:dyDescent="0.3">
      <c r="A29" s="9" t="s">
        <v>62</v>
      </c>
      <c r="B29" s="24">
        <v>33940.831789999997</v>
      </c>
      <c r="C29" s="24">
        <v>13693.530989999999</v>
      </c>
      <c r="D29" s="24">
        <v>221.38352</v>
      </c>
    </row>
    <row r="30" spans="1:8" ht="27.6" x14ac:dyDescent="0.3">
      <c r="A30" s="9" t="s">
        <v>63</v>
      </c>
      <c r="B30" s="24">
        <v>19932.768889999999</v>
      </c>
      <c r="C30" s="24">
        <v>1313.8879999999999</v>
      </c>
      <c r="D30" s="24">
        <v>277.42200000000003</v>
      </c>
    </row>
    <row r="31" spans="1:8" x14ac:dyDescent="0.3">
      <c r="A31" s="9" t="s">
        <v>64</v>
      </c>
      <c r="B31" s="24">
        <v>11216.856159999999</v>
      </c>
      <c r="C31" s="24">
        <v>2313.8885100000002</v>
      </c>
      <c r="D31" s="24">
        <v>1.4794499999999999</v>
      </c>
    </row>
    <row r="32" spans="1:8" x14ac:dyDescent="0.3">
      <c r="A32" s="9" t="s">
        <v>65</v>
      </c>
      <c r="B32" s="24">
        <v>1802.8195499999999</v>
      </c>
      <c r="C32" s="24">
        <v>1706.8579199999999</v>
      </c>
      <c r="D32" s="24">
        <v>60.020919999999997</v>
      </c>
    </row>
    <row r="33" spans="1:4" ht="27.6" x14ac:dyDescent="0.3">
      <c r="A33" s="9" t="s">
        <v>66</v>
      </c>
      <c r="B33" s="24">
        <v>117386.90736</v>
      </c>
      <c r="C33" s="24">
        <v>4976.2064300000002</v>
      </c>
      <c r="D33" s="24">
        <v>259.96186999999998</v>
      </c>
    </row>
    <row r="34" spans="1:4" x14ac:dyDescent="0.3">
      <c r="A34" s="9" t="s">
        <v>67</v>
      </c>
      <c r="B34" s="24">
        <v>9287.8569000000007</v>
      </c>
      <c r="C34" s="24">
        <v>7134.6634800000002</v>
      </c>
      <c r="D34" s="24">
        <v>1928.7081800000001</v>
      </c>
    </row>
    <row r="35" spans="1:4" x14ac:dyDescent="0.3">
      <c r="A35" s="9" t="s">
        <v>68</v>
      </c>
      <c r="B35" s="24">
        <v>16652.943490000001</v>
      </c>
      <c r="C35" s="24">
        <v>3823.25137</v>
      </c>
      <c r="D35" s="24">
        <v>850</v>
      </c>
    </row>
    <row r="36" spans="1:4" x14ac:dyDescent="0.3">
      <c r="A36" s="9" t="s">
        <v>69</v>
      </c>
      <c r="B36" s="24">
        <v>356680.47996000003</v>
      </c>
      <c r="C36" s="24">
        <v>25623.35194</v>
      </c>
      <c r="D36" s="24">
        <v>7441.99</v>
      </c>
    </row>
    <row r="37" spans="1:4" x14ac:dyDescent="0.3">
      <c r="A37" s="9" t="s">
        <v>70</v>
      </c>
      <c r="B37" s="24">
        <v>749782.01058999996</v>
      </c>
      <c r="C37" s="24">
        <v>12971.0833</v>
      </c>
      <c r="D37" s="24">
        <v>1782.43436</v>
      </c>
    </row>
    <row r="38" spans="1:4" x14ac:dyDescent="0.3">
      <c r="A38" s="9" t="s">
        <v>71</v>
      </c>
      <c r="B38" s="24">
        <v>472194.68050000002</v>
      </c>
      <c r="C38" s="24">
        <v>7868.6096100000004</v>
      </c>
      <c r="D38" s="24">
        <v>1585.0593799999999</v>
      </c>
    </row>
    <row r="39" spans="1:4" x14ac:dyDescent="0.3">
      <c r="A39" s="9" t="s">
        <v>72</v>
      </c>
      <c r="B39" s="24">
        <v>46216.026469999997</v>
      </c>
      <c r="C39" s="24">
        <v>1194.38842</v>
      </c>
      <c r="D39" s="24">
        <v>462.64141999999998</v>
      </c>
    </row>
    <row r="40" spans="1:4" ht="27.6" x14ac:dyDescent="0.3">
      <c r="A40" s="9" t="s">
        <v>73</v>
      </c>
      <c r="B40" s="24">
        <v>58046.363530000002</v>
      </c>
      <c r="C40" s="24">
        <v>53854.14316</v>
      </c>
      <c r="D40" s="24">
        <v>600</v>
      </c>
    </row>
    <row r="41" spans="1:4" x14ac:dyDescent="0.3">
      <c r="A41" s="9" t="s">
        <v>74</v>
      </c>
      <c r="B41" s="24">
        <v>5162.7981300000001</v>
      </c>
      <c r="C41" s="24">
        <v>959.70860000000005</v>
      </c>
      <c r="D41" s="24"/>
    </row>
    <row r="42" spans="1:4" x14ac:dyDescent="0.3">
      <c r="A42" s="9" t="s">
        <v>75</v>
      </c>
      <c r="B42" s="24">
        <v>6002.0283399999998</v>
      </c>
      <c r="C42" s="24">
        <v>4305.0571499999996</v>
      </c>
      <c r="D42" s="24">
        <v>1163.5371399999999</v>
      </c>
    </row>
    <row r="43" spans="1:4" x14ac:dyDescent="0.3">
      <c r="A43" s="9" t="s">
        <v>76</v>
      </c>
      <c r="B43" s="24">
        <v>95.330600000000004</v>
      </c>
      <c r="C43" s="24">
        <v>127.41125</v>
      </c>
      <c r="D43" s="24"/>
    </row>
    <row r="44" spans="1:4" x14ac:dyDescent="0.3">
      <c r="A44" s="9" t="s">
        <v>77</v>
      </c>
      <c r="B44" s="24">
        <v>2797.0745299999999</v>
      </c>
      <c r="C44" s="24">
        <v>1684.35771</v>
      </c>
      <c r="D44" s="24">
        <v>508.22345000000001</v>
      </c>
    </row>
    <row r="45" spans="1:4" ht="27.6" x14ac:dyDescent="0.3">
      <c r="A45" s="9" t="s">
        <v>78</v>
      </c>
      <c r="B45" s="24">
        <v>25490.09273</v>
      </c>
      <c r="C45" s="24">
        <v>9629.7055199999995</v>
      </c>
      <c r="D45" s="24">
        <v>2008.5929100000001</v>
      </c>
    </row>
    <row r="46" spans="1:4" x14ac:dyDescent="0.3">
      <c r="A46" s="9" t="s">
        <v>79</v>
      </c>
      <c r="B46" s="24">
        <v>35925.046219999997</v>
      </c>
      <c r="C46" s="24">
        <v>1174.242</v>
      </c>
      <c r="D46" s="24">
        <v>342.54221999999999</v>
      </c>
    </row>
    <row r="47" spans="1:4" x14ac:dyDescent="0.3">
      <c r="A47" s="9" t="s">
        <v>80</v>
      </c>
      <c r="B47" s="24">
        <v>63045.959320000002</v>
      </c>
      <c r="C47" s="24">
        <v>3810.5517199999999</v>
      </c>
      <c r="D47" s="24">
        <v>195.18823</v>
      </c>
    </row>
    <row r="48" spans="1:4" x14ac:dyDescent="0.3">
      <c r="A48" s="9" t="s">
        <v>81</v>
      </c>
      <c r="B48" s="24">
        <v>14243.93583</v>
      </c>
      <c r="C48" s="24">
        <v>9149.9319599999999</v>
      </c>
      <c r="D48" s="24">
        <v>3092.4942500000002</v>
      </c>
    </row>
    <row r="49" spans="1:4" x14ac:dyDescent="0.3">
      <c r="A49" s="9" t="s">
        <v>82</v>
      </c>
      <c r="B49" s="24">
        <v>3070.5195800000001</v>
      </c>
      <c r="C49" s="24">
        <v>2341.3513499999999</v>
      </c>
      <c r="D49" s="24">
        <v>690.79745000000003</v>
      </c>
    </row>
    <row r="50" spans="1:4" x14ac:dyDescent="0.3">
      <c r="A50" s="9" t="s">
        <v>83</v>
      </c>
      <c r="B50" s="24">
        <v>398.11399999999998</v>
      </c>
      <c r="C50" s="24">
        <v>380</v>
      </c>
      <c r="D50" s="24"/>
    </row>
    <row r="51" spans="1:4" x14ac:dyDescent="0.3">
      <c r="A51" s="9" t="s">
        <v>84</v>
      </c>
      <c r="B51" s="24">
        <v>3162.8899099999999</v>
      </c>
      <c r="C51" s="24">
        <v>1715.1195600000001</v>
      </c>
      <c r="D51" s="24">
        <v>600</v>
      </c>
    </row>
    <row r="52" spans="1:4" x14ac:dyDescent="0.3">
      <c r="A52" s="9" t="s">
        <v>85</v>
      </c>
      <c r="B52" s="24">
        <v>631.69322</v>
      </c>
      <c r="C52" s="24">
        <v>620.55880000000002</v>
      </c>
      <c r="D52" s="24"/>
    </row>
    <row r="53" spans="1:4" x14ac:dyDescent="0.3">
      <c r="A53" s="9" t="s">
        <v>86</v>
      </c>
      <c r="B53" s="24">
        <v>1079.0965900000001</v>
      </c>
      <c r="C53" s="24">
        <v>1028.8465900000001</v>
      </c>
      <c r="D53" s="24"/>
    </row>
    <row r="54" spans="1:4" x14ac:dyDescent="0.3">
      <c r="A54" s="9" t="s">
        <v>87</v>
      </c>
      <c r="B54" s="24">
        <v>1169.26045</v>
      </c>
      <c r="C54" s="24">
        <v>844.67830000000004</v>
      </c>
      <c r="D54" s="24">
        <v>246.55815000000001</v>
      </c>
    </row>
    <row r="55" spans="1:4" x14ac:dyDescent="0.3">
      <c r="A55" s="9" t="s">
        <v>88</v>
      </c>
      <c r="B55" s="24">
        <v>2901.7697899999998</v>
      </c>
      <c r="C55" s="24">
        <v>2295.3364000000001</v>
      </c>
      <c r="D55" s="24">
        <v>575.20435999999995</v>
      </c>
    </row>
    <row r="56" spans="1:4" ht="27.6" x14ac:dyDescent="0.3">
      <c r="A56" s="9" t="s">
        <v>89</v>
      </c>
      <c r="B56" s="24">
        <v>339425.15324999997</v>
      </c>
      <c r="C56" s="24">
        <v>7709.9431199999999</v>
      </c>
      <c r="D56" s="24">
        <v>336.29185000000001</v>
      </c>
    </row>
    <row r="57" spans="1:4" x14ac:dyDescent="0.3">
      <c r="A57" s="9" t="s">
        <v>90</v>
      </c>
      <c r="B57" s="24">
        <v>1904.07771</v>
      </c>
      <c r="C57" s="24">
        <v>1377.4525699999999</v>
      </c>
      <c r="D57" s="24">
        <v>407.53467999999998</v>
      </c>
    </row>
    <row r="58" spans="1:4" x14ac:dyDescent="0.3">
      <c r="A58" s="9" t="s">
        <v>91</v>
      </c>
      <c r="B58" s="24">
        <v>1567.00065</v>
      </c>
      <c r="C58" s="24">
        <v>1567.00065</v>
      </c>
      <c r="D58" s="24"/>
    </row>
    <row r="59" spans="1:4" x14ac:dyDescent="0.3">
      <c r="A59" s="9" t="s">
        <v>92</v>
      </c>
      <c r="B59" s="24">
        <v>160577.52744000001</v>
      </c>
      <c r="C59" s="24">
        <v>2923.29745</v>
      </c>
      <c r="D59" s="24">
        <v>199.11942999999999</v>
      </c>
    </row>
    <row r="60" spans="1:4" x14ac:dyDescent="0.3">
      <c r="A60" s="9" t="s">
        <v>93</v>
      </c>
      <c r="B60" s="24">
        <v>19784.797340000001</v>
      </c>
      <c r="C60" s="24">
        <v>1351.9269300000001</v>
      </c>
      <c r="D60" s="24">
        <v>575.64135999999996</v>
      </c>
    </row>
    <row r="61" spans="1:4" x14ac:dyDescent="0.3">
      <c r="A61" s="9" t="s">
        <v>94</v>
      </c>
      <c r="B61" s="24">
        <v>3745.8573799999999</v>
      </c>
      <c r="C61" s="24">
        <v>1117.63238</v>
      </c>
      <c r="D61" s="24"/>
    </row>
    <row r="62" spans="1:4" x14ac:dyDescent="0.3">
      <c r="A62" s="9" t="s">
        <v>95</v>
      </c>
      <c r="B62" s="24">
        <v>5132.8096800000003</v>
      </c>
      <c r="C62" s="24">
        <v>911.33434999999997</v>
      </c>
      <c r="D62" s="24">
        <v>265.65298999999999</v>
      </c>
    </row>
    <row r="63" spans="1:4" x14ac:dyDescent="0.3">
      <c r="A63" s="9" t="s">
        <v>96</v>
      </c>
      <c r="B63" s="24">
        <v>1246.80405</v>
      </c>
      <c r="C63" s="24">
        <v>1227.0432800000001</v>
      </c>
      <c r="D63" s="24"/>
    </row>
    <row r="64" spans="1:4" ht="27.6" x14ac:dyDescent="0.3">
      <c r="A64" s="9" t="s">
        <v>97</v>
      </c>
      <c r="B64" s="24">
        <v>1730.24775</v>
      </c>
      <c r="C64" s="24">
        <v>530.66815999999994</v>
      </c>
      <c r="D64" s="24"/>
    </row>
    <row r="65" spans="1:4" x14ac:dyDescent="0.3">
      <c r="A65" s="25" t="s">
        <v>2</v>
      </c>
      <c r="B65" s="26">
        <v>2615177.9249499999</v>
      </c>
      <c r="C65" s="26">
        <v>212261.22347</v>
      </c>
      <c r="D65" s="26">
        <v>29601.740430000002</v>
      </c>
    </row>
  </sheetData>
  <mergeCells count="22">
    <mergeCell ref="A9:C9"/>
    <mergeCell ref="A17:C17"/>
    <mergeCell ref="A18:C18"/>
    <mergeCell ref="A19:C19"/>
    <mergeCell ref="A20:C20"/>
    <mergeCell ref="A21:C21"/>
    <mergeCell ref="A1:D1"/>
    <mergeCell ref="A2:D2"/>
    <mergeCell ref="A5:C5"/>
    <mergeCell ref="A12:C12"/>
    <mergeCell ref="A24:A25"/>
    <mergeCell ref="B24:B25"/>
    <mergeCell ref="C24:D24"/>
    <mergeCell ref="A6:C6"/>
    <mergeCell ref="A7:C7"/>
    <mergeCell ref="A8:C8"/>
    <mergeCell ref="A10:C10"/>
    <mergeCell ref="A11:C11"/>
    <mergeCell ref="A13:C13"/>
    <mergeCell ref="A14:C14"/>
    <mergeCell ref="A15:C15"/>
    <mergeCell ref="A16:C16"/>
  </mergeCells>
  <pageMargins left="0.70866141732283472" right="0.17" top="0.39" bottom="0.53" header="0.21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view="pageBreakPreview" topLeftCell="A10" zoomScaleNormal="100" zoomScaleSheetLayoutView="100" workbookViewId="0">
      <selection activeCell="O6" sqref="O6"/>
    </sheetView>
  </sheetViews>
  <sheetFormatPr defaultRowHeight="14.4" x14ac:dyDescent="0.3"/>
  <cols>
    <col min="1" max="1" width="31.6640625" customWidth="1"/>
    <col min="2" max="2" width="13.33203125" customWidth="1"/>
    <col min="3" max="3" width="13.109375" customWidth="1"/>
    <col min="4" max="4" width="13.33203125" customWidth="1"/>
    <col min="5" max="5" width="13.109375" customWidth="1"/>
    <col min="6" max="7" width="13.5546875" customWidth="1"/>
    <col min="8" max="8" width="13.6640625" customWidth="1"/>
    <col min="9" max="9" width="13.33203125" customWidth="1"/>
    <col min="10" max="10" width="12.6640625" customWidth="1"/>
    <col min="11" max="11" width="9.88671875" customWidth="1"/>
    <col min="12" max="12" width="13.5546875" customWidth="1"/>
    <col min="13" max="13" width="13.21875" customWidth="1"/>
    <col min="14" max="14" width="13.6640625" customWidth="1"/>
    <col min="15" max="15" width="13.109375" customWidth="1"/>
    <col min="16" max="16" width="9.5546875" customWidth="1"/>
  </cols>
  <sheetData>
    <row r="1" spans="1:20" s="14" customFormat="1" ht="15.6" x14ac:dyDescent="0.3">
      <c r="A1" s="17"/>
      <c r="C1" s="15" t="s">
        <v>8</v>
      </c>
    </row>
    <row r="2" spans="1:20" x14ac:dyDescent="0.3">
      <c r="A2" s="18" t="str">
        <f>TEXT(EndData2,"[$-FC19]ДД.ММ.ГГГ")</f>
        <v>00.01.1900</v>
      </c>
      <c r="C2" s="10"/>
      <c r="P2" s="12" t="s">
        <v>7</v>
      </c>
    </row>
    <row r="3" spans="1:20" s="13" customFormat="1" ht="52.8" x14ac:dyDescent="0.25">
      <c r="A3" s="16" t="s">
        <v>18</v>
      </c>
      <c r="B3" s="34" t="s">
        <v>19</v>
      </c>
      <c r="C3" s="35" t="s">
        <v>20</v>
      </c>
      <c r="D3" s="35" t="s">
        <v>21</v>
      </c>
      <c r="E3" s="35" t="s">
        <v>22</v>
      </c>
      <c r="F3" s="35" t="s">
        <v>23</v>
      </c>
      <c r="G3" s="35" t="s">
        <v>24</v>
      </c>
      <c r="H3" s="35" t="s">
        <v>25</v>
      </c>
      <c r="I3" s="35" t="s">
        <v>26</v>
      </c>
      <c r="J3" s="35" t="s">
        <v>27</v>
      </c>
      <c r="K3" s="35" t="s">
        <v>28</v>
      </c>
      <c r="L3" s="35" t="s">
        <v>29</v>
      </c>
      <c r="M3" s="35" t="s">
        <v>30</v>
      </c>
      <c r="N3" s="35" t="s">
        <v>31</v>
      </c>
      <c r="O3" s="35" t="s">
        <v>32</v>
      </c>
      <c r="P3" s="11" t="s">
        <v>6</v>
      </c>
    </row>
    <row r="4" spans="1:20" ht="41.4" x14ac:dyDescent="0.3">
      <c r="A4" s="33" t="s">
        <v>33</v>
      </c>
      <c r="B4" s="36"/>
      <c r="C4" s="36"/>
      <c r="D4" s="36"/>
      <c r="E4" s="36"/>
      <c r="F4" s="36"/>
      <c r="G4" s="36"/>
      <c r="H4" s="36"/>
      <c r="I4" s="36"/>
      <c r="J4" s="36">
        <v>1342.25</v>
      </c>
      <c r="K4" s="36">
        <v>189.91666000000001</v>
      </c>
      <c r="L4" s="36"/>
      <c r="M4" s="36"/>
      <c r="N4" s="36"/>
      <c r="O4" s="36"/>
      <c r="P4" s="37">
        <v>1532.1666600000001</v>
      </c>
      <c r="Q4" s="32"/>
      <c r="R4" s="32"/>
      <c r="S4" s="32"/>
      <c r="T4" s="32"/>
    </row>
    <row r="5" spans="1:20" ht="55.2" x14ac:dyDescent="0.3">
      <c r="A5" s="33" t="s">
        <v>34</v>
      </c>
      <c r="B5" s="36"/>
      <c r="C5" s="36">
        <v>12804.7094</v>
      </c>
      <c r="D5" s="36">
        <v>19227.5</v>
      </c>
      <c r="E5" s="36">
        <v>7856.25</v>
      </c>
      <c r="F5" s="36">
        <v>8099.8333199999997</v>
      </c>
      <c r="G5" s="36">
        <v>22292.25</v>
      </c>
      <c r="H5" s="36">
        <v>6190.2728999999999</v>
      </c>
      <c r="I5" s="36">
        <v>5040.2331000000004</v>
      </c>
      <c r="J5" s="36">
        <v>313.91667000000001</v>
      </c>
      <c r="K5" s="36">
        <v>4623.4166599999999</v>
      </c>
      <c r="L5" s="36">
        <v>10972.25</v>
      </c>
      <c r="M5" s="36">
        <v>9231</v>
      </c>
      <c r="N5" s="36"/>
      <c r="O5" s="36">
        <v>14070.475</v>
      </c>
      <c r="P5" s="37">
        <v>120722.10705000001</v>
      </c>
      <c r="Q5" s="32"/>
      <c r="R5" s="32"/>
      <c r="S5" s="32"/>
      <c r="T5" s="32"/>
    </row>
    <row r="6" spans="1:20" ht="41.4" x14ac:dyDescent="0.3">
      <c r="A6" s="33" t="s">
        <v>35</v>
      </c>
      <c r="B6" s="36"/>
      <c r="C6" s="36">
        <v>478.97500000000002</v>
      </c>
      <c r="D6" s="36">
        <v>75</v>
      </c>
      <c r="E6" s="36"/>
      <c r="F6" s="36">
        <v>105</v>
      </c>
      <c r="G6" s="36">
        <v>100</v>
      </c>
      <c r="H6" s="36"/>
      <c r="I6" s="36"/>
      <c r="J6" s="36">
        <v>166.66667000000001</v>
      </c>
      <c r="K6" s="36"/>
      <c r="L6" s="36"/>
      <c r="M6" s="36">
        <v>18.25</v>
      </c>
      <c r="N6" s="36"/>
      <c r="O6" s="36"/>
      <c r="P6" s="37">
        <v>943.89166999999998</v>
      </c>
      <c r="Q6" s="32"/>
      <c r="R6" s="32"/>
      <c r="S6" s="32"/>
      <c r="T6" s="32"/>
    </row>
    <row r="7" spans="1:20" ht="82.8" x14ac:dyDescent="0.3">
      <c r="A7" s="33" t="s">
        <v>36</v>
      </c>
      <c r="B7" s="36">
        <v>33129.12934</v>
      </c>
      <c r="C7" s="36">
        <v>54455.225859999999</v>
      </c>
      <c r="D7" s="36">
        <v>17634.075000000001</v>
      </c>
      <c r="E7" s="36">
        <v>12787.258</v>
      </c>
      <c r="F7" s="36">
        <v>5283.85</v>
      </c>
      <c r="G7" s="36">
        <v>16419.924999999999</v>
      </c>
      <c r="H7" s="36">
        <v>12311.85662</v>
      </c>
      <c r="I7" s="36">
        <v>4257.6046100000003</v>
      </c>
      <c r="J7" s="36">
        <v>14331.562</v>
      </c>
      <c r="K7" s="36"/>
      <c r="L7" s="36">
        <v>5610.9449999999997</v>
      </c>
      <c r="M7" s="36">
        <v>12333.541740000001</v>
      </c>
      <c r="N7" s="36"/>
      <c r="O7" s="36">
        <v>16445.585999999999</v>
      </c>
      <c r="P7" s="37">
        <v>205000.55916999999</v>
      </c>
      <c r="Q7" s="32"/>
      <c r="R7" s="32"/>
      <c r="S7" s="32"/>
      <c r="T7" s="32"/>
    </row>
    <row r="8" spans="1:20" ht="124.2" x14ac:dyDescent="0.3">
      <c r="A8" s="33" t="s">
        <v>37</v>
      </c>
      <c r="B8" s="36">
        <v>99.704999999999998</v>
      </c>
      <c r="C8" s="36">
        <v>45.356850000000001</v>
      </c>
      <c r="D8" s="36">
        <v>61.4</v>
      </c>
      <c r="E8" s="36">
        <v>119</v>
      </c>
      <c r="F8" s="36">
        <v>61.4</v>
      </c>
      <c r="G8" s="36">
        <v>42.2</v>
      </c>
      <c r="H8" s="36">
        <v>42.2</v>
      </c>
      <c r="I8" s="36">
        <v>23</v>
      </c>
      <c r="J8" s="36">
        <v>30</v>
      </c>
      <c r="K8" s="36">
        <v>34.9</v>
      </c>
      <c r="L8" s="36"/>
      <c r="M8" s="36">
        <v>119</v>
      </c>
      <c r="N8" s="36">
        <v>138.19999999999999</v>
      </c>
      <c r="O8" s="36">
        <v>99.8</v>
      </c>
      <c r="P8" s="37">
        <v>916.16184999999996</v>
      </c>
      <c r="Q8" s="32"/>
      <c r="R8" s="32"/>
      <c r="S8" s="32"/>
      <c r="T8" s="32"/>
    </row>
    <row r="9" spans="1:20" ht="96.6" x14ac:dyDescent="0.3">
      <c r="A9" s="33" t="s">
        <v>38</v>
      </c>
      <c r="B9" s="36"/>
      <c r="C9" s="36">
        <v>3953.0014999999999</v>
      </c>
      <c r="D9" s="36">
        <v>660.75</v>
      </c>
      <c r="E9" s="36">
        <v>537.5</v>
      </c>
      <c r="F9" s="36">
        <v>157.83332999999999</v>
      </c>
      <c r="G9" s="36">
        <v>624.41666999999995</v>
      </c>
      <c r="H9" s="36">
        <v>150.10659999999999</v>
      </c>
      <c r="I9" s="36">
        <v>42.982799999999997</v>
      </c>
      <c r="J9" s="36"/>
      <c r="K9" s="36"/>
      <c r="L9" s="36">
        <v>271.66665999999998</v>
      </c>
      <c r="M9" s="36">
        <v>241.08337</v>
      </c>
      <c r="N9" s="36"/>
      <c r="O9" s="36">
        <v>142.25</v>
      </c>
      <c r="P9" s="37">
        <v>6781.5909300000003</v>
      </c>
      <c r="Q9" s="32"/>
      <c r="R9" s="32"/>
      <c r="S9" s="32"/>
      <c r="T9" s="32"/>
    </row>
    <row r="10" spans="1:20" ht="124.2" x14ac:dyDescent="0.3">
      <c r="A10" s="33" t="s">
        <v>39</v>
      </c>
      <c r="B10" s="36">
        <v>423.7</v>
      </c>
      <c r="C10" s="36">
        <v>258.23</v>
      </c>
      <c r="D10" s="36">
        <v>167.2</v>
      </c>
      <c r="E10" s="36">
        <v>158.80000000000001</v>
      </c>
      <c r="F10" s="36">
        <v>86.083330000000004</v>
      </c>
      <c r="G10" s="36">
        <v>86.083340000000007</v>
      </c>
      <c r="H10" s="36">
        <v>80.45</v>
      </c>
      <c r="I10" s="36">
        <v>99.376900000000006</v>
      </c>
      <c r="J10" s="36">
        <v>76.900000000000006</v>
      </c>
      <c r="K10" s="36">
        <v>60</v>
      </c>
      <c r="L10" s="36">
        <v>92.833330000000004</v>
      </c>
      <c r="M10" s="36">
        <v>92.833370000000002</v>
      </c>
      <c r="N10" s="36">
        <v>92.796199999999999</v>
      </c>
      <c r="O10" s="36">
        <v>63.241500000000002</v>
      </c>
      <c r="P10" s="37">
        <v>1838.5279700000001</v>
      </c>
      <c r="Q10" s="32"/>
      <c r="R10" s="32"/>
      <c r="S10" s="32"/>
      <c r="T10" s="32"/>
    </row>
    <row r="11" spans="1:20" ht="69" x14ac:dyDescent="0.3">
      <c r="A11" s="33" t="s">
        <v>40</v>
      </c>
      <c r="B11" s="36">
        <v>587.70500000000004</v>
      </c>
      <c r="C11" s="36">
        <v>516.65</v>
      </c>
      <c r="D11" s="36">
        <v>369</v>
      </c>
      <c r="E11" s="36">
        <v>230.8</v>
      </c>
      <c r="F11" s="36">
        <v>377.7663</v>
      </c>
      <c r="G11" s="36">
        <v>393.76</v>
      </c>
      <c r="H11" s="36">
        <v>130.19999999999999</v>
      </c>
      <c r="I11" s="36">
        <v>76.5</v>
      </c>
      <c r="J11" s="36">
        <v>346.4</v>
      </c>
      <c r="K11" s="36">
        <v>135</v>
      </c>
      <c r="L11" s="36">
        <v>163.16999999999999</v>
      </c>
      <c r="M11" s="36">
        <v>239</v>
      </c>
      <c r="N11" s="36">
        <v>237.5</v>
      </c>
      <c r="O11" s="36">
        <v>114.95692</v>
      </c>
      <c r="P11" s="37">
        <v>3918.4082199999998</v>
      </c>
      <c r="Q11" s="32"/>
      <c r="R11" s="32"/>
      <c r="S11" s="32"/>
      <c r="T11" s="32"/>
    </row>
    <row r="12" spans="1:20" ht="96.6" x14ac:dyDescent="0.3">
      <c r="A12" s="33" t="s">
        <v>41</v>
      </c>
      <c r="B12" s="36">
        <v>1443.9680000000001</v>
      </c>
      <c r="C12" s="36">
        <v>797.58</v>
      </c>
      <c r="D12" s="36">
        <v>188</v>
      </c>
      <c r="E12" s="36">
        <v>128.19999999999999</v>
      </c>
      <c r="F12" s="36">
        <v>105</v>
      </c>
      <c r="G12" s="36">
        <v>150.22</v>
      </c>
      <c r="H12" s="36">
        <v>109.25</v>
      </c>
      <c r="I12" s="36">
        <v>76</v>
      </c>
      <c r="J12" s="36">
        <v>277.81400000000002</v>
      </c>
      <c r="K12" s="36">
        <v>80</v>
      </c>
      <c r="L12" s="36">
        <v>226.553</v>
      </c>
      <c r="M12" s="36">
        <v>161.72863000000001</v>
      </c>
      <c r="N12" s="36">
        <v>225.5</v>
      </c>
      <c r="O12" s="36">
        <v>168.69908000000001</v>
      </c>
      <c r="P12" s="37">
        <v>4138.51271</v>
      </c>
      <c r="Q12" s="32"/>
      <c r="R12" s="32"/>
      <c r="S12" s="32"/>
      <c r="T12" s="32"/>
    </row>
    <row r="13" spans="1:20" ht="138" x14ac:dyDescent="0.3">
      <c r="A13" s="33" t="s">
        <v>42</v>
      </c>
      <c r="B13" s="36">
        <v>18739.045300000002</v>
      </c>
      <c r="C13" s="36">
        <v>1393.98</v>
      </c>
      <c r="D13" s="36">
        <v>130</v>
      </c>
      <c r="E13" s="36"/>
      <c r="F13" s="36"/>
      <c r="G13" s="36"/>
      <c r="H13" s="36"/>
      <c r="I13" s="36"/>
      <c r="J13" s="36">
        <v>230</v>
      </c>
      <c r="K13" s="36"/>
      <c r="L13" s="36"/>
      <c r="M13" s="36"/>
      <c r="N13" s="36"/>
      <c r="O13" s="36"/>
      <c r="P13" s="37">
        <v>20493.025300000001</v>
      </c>
      <c r="Q13" s="32"/>
      <c r="R13" s="32"/>
      <c r="S13" s="32"/>
      <c r="T13" s="32"/>
    </row>
    <row r="14" spans="1:20" ht="138" x14ac:dyDescent="0.3">
      <c r="A14" s="33" t="s">
        <v>43</v>
      </c>
      <c r="B14" s="36"/>
      <c r="C14" s="36">
        <v>3056.45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>
        <v>3056.45</v>
      </c>
      <c r="Q14" s="32"/>
      <c r="R14" s="32"/>
      <c r="S14" s="32"/>
      <c r="T14" s="32"/>
    </row>
    <row r="15" spans="1:20" ht="110.4" x14ac:dyDescent="0.3">
      <c r="A15" s="33" t="s">
        <v>44</v>
      </c>
      <c r="B15" s="36">
        <v>237.92500000000001</v>
      </c>
      <c r="C15" s="36">
        <v>390.2</v>
      </c>
      <c r="D15" s="36"/>
      <c r="E15" s="36"/>
      <c r="F15" s="36"/>
      <c r="G15" s="36">
        <v>9.3770000000000007</v>
      </c>
      <c r="H15" s="36"/>
      <c r="I15" s="36"/>
      <c r="J15" s="36">
        <v>-30.114000000000001</v>
      </c>
      <c r="K15" s="36"/>
      <c r="L15" s="36"/>
      <c r="M15" s="36"/>
      <c r="N15" s="36"/>
      <c r="O15" s="36"/>
      <c r="P15" s="37">
        <v>607.38800000000003</v>
      </c>
      <c r="Q15" s="32"/>
      <c r="R15" s="32"/>
      <c r="S15" s="32"/>
      <c r="T15" s="32"/>
    </row>
    <row r="16" spans="1:20" ht="409.6" x14ac:dyDescent="0.3">
      <c r="A16" s="33" t="s">
        <v>45</v>
      </c>
      <c r="B16" s="36">
        <v>11627.02</v>
      </c>
      <c r="C16" s="36">
        <v>7500</v>
      </c>
      <c r="D16" s="36">
        <v>2079</v>
      </c>
      <c r="E16" s="36">
        <v>1250</v>
      </c>
      <c r="F16" s="36">
        <v>300</v>
      </c>
      <c r="G16" s="36">
        <v>2200</v>
      </c>
      <c r="H16" s="36">
        <v>1227.25</v>
      </c>
      <c r="I16" s="36">
        <v>81</v>
      </c>
      <c r="J16" s="36">
        <v>2400</v>
      </c>
      <c r="K16" s="36">
        <v>530</v>
      </c>
      <c r="L16" s="36">
        <v>958.16600000000005</v>
      </c>
      <c r="M16" s="36">
        <v>1075</v>
      </c>
      <c r="N16" s="36">
        <v>1417.25</v>
      </c>
      <c r="O16" s="36">
        <v>868.31665999999996</v>
      </c>
      <c r="P16" s="37">
        <v>33513.002659999998</v>
      </c>
      <c r="Q16" s="32"/>
      <c r="R16" s="32"/>
      <c r="S16" s="32"/>
      <c r="T16" s="32"/>
    </row>
    <row r="17" spans="1:20" ht="207" x14ac:dyDescent="0.3">
      <c r="A17" s="33" t="s">
        <v>46</v>
      </c>
      <c r="B17" s="36">
        <v>79731.46759</v>
      </c>
      <c r="C17" s="36">
        <v>75000</v>
      </c>
      <c r="D17" s="36">
        <v>20500</v>
      </c>
      <c r="E17" s="36">
        <v>11950</v>
      </c>
      <c r="F17" s="36">
        <v>5000</v>
      </c>
      <c r="G17" s="36">
        <v>20000</v>
      </c>
      <c r="H17" s="36">
        <v>7260.0829999999996</v>
      </c>
      <c r="I17" s="36">
        <v>1200</v>
      </c>
      <c r="J17" s="36">
        <v>19226</v>
      </c>
      <c r="K17" s="36">
        <v>6060.1589999999997</v>
      </c>
      <c r="L17" s="36">
        <v>17327.8</v>
      </c>
      <c r="M17" s="36">
        <v>12500</v>
      </c>
      <c r="N17" s="36">
        <v>12062</v>
      </c>
      <c r="O17" s="36">
        <v>12695.68129</v>
      </c>
      <c r="P17" s="37">
        <v>300513.19088000001</v>
      </c>
      <c r="Q17" s="32"/>
      <c r="R17" s="32"/>
      <c r="S17" s="32"/>
      <c r="T17" s="32"/>
    </row>
    <row r="18" spans="1:20" ht="124.2" x14ac:dyDescent="0.3">
      <c r="A18" s="33" t="s">
        <v>47</v>
      </c>
      <c r="B18" s="36">
        <v>7951.9607800000003</v>
      </c>
      <c r="C18" s="36">
        <v>1000</v>
      </c>
      <c r="D18" s="36">
        <v>1100</v>
      </c>
      <c r="E18" s="36">
        <v>710</v>
      </c>
      <c r="F18" s="36">
        <v>250</v>
      </c>
      <c r="G18" s="36">
        <v>1400</v>
      </c>
      <c r="H18" s="36">
        <v>460</v>
      </c>
      <c r="I18" s="36">
        <v>60</v>
      </c>
      <c r="J18" s="36">
        <v>35</v>
      </c>
      <c r="K18" s="36">
        <v>715</v>
      </c>
      <c r="L18" s="36"/>
      <c r="M18" s="36">
        <v>1600</v>
      </c>
      <c r="N18" s="36">
        <v>990</v>
      </c>
      <c r="O18" s="36">
        <v>372</v>
      </c>
      <c r="P18" s="37">
        <v>16643.960780000001</v>
      </c>
      <c r="Q18" s="32"/>
      <c r="R18" s="32"/>
      <c r="S18" s="32"/>
      <c r="T18" s="32"/>
    </row>
    <row r="19" spans="1:20" ht="165.6" x14ac:dyDescent="0.3">
      <c r="A19" s="33" t="s">
        <v>48</v>
      </c>
      <c r="B19" s="36">
        <v>44.684640000000002</v>
      </c>
      <c r="C19" s="36">
        <v>18.62</v>
      </c>
      <c r="D19" s="36"/>
      <c r="E19" s="36"/>
      <c r="F19" s="36">
        <v>3.7250000000000001</v>
      </c>
      <c r="G19" s="36">
        <v>3.7250000000000001</v>
      </c>
      <c r="H19" s="36">
        <v>3.7250000000000001</v>
      </c>
      <c r="I19" s="36"/>
      <c r="J19" s="36">
        <v>7.45</v>
      </c>
      <c r="K19" s="36"/>
      <c r="L19" s="36"/>
      <c r="M19" s="36"/>
      <c r="N19" s="36"/>
      <c r="O19" s="36"/>
      <c r="P19" s="37">
        <v>81.929640000000006</v>
      </c>
      <c r="Q19" s="32"/>
      <c r="R19" s="32"/>
      <c r="S19" s="32"/>
      <c r="T19" s="32"/>
    </row>
    <row r="20" spans="1:20" ht="151.80000000000001" x14ac:dyDescent="0.3">
      <c r="A20" s="33" t="s">
        <v>49</v>
      </c>
      <c r="B20" s="36">
        <v>6748.5529999999999</v>
      </c>
      <c r="C20" s="36">
        <v>2575</v>
      </c>
      <c r="D20" s="36">
        <v>460</v>
      </c>
      <c r="E20" s="36">
        <v>292</v>
      </c>
      <c r="F20" s="36">
        <v>95</v>
      </c>
      <c r="G20" s="36">
        <v>350</v>
      </c>
      <c r="H20" s="36">
        <v>86</v>
      </c>
      <c r="I20" s="36">
        <v>23</v>
      </c>
      <c r="J20" s="36">
        <v>1100</v>
      </c>
      <c r="K20" s="36">
        <v>310</v>
      </c>
      <c r="L20" s="36">
        <v>979.08299999999997</v>
      </c>
      <c r="M20" s="36">
        <v>371</v>
      </c>
      <c r="N20" s="36">
        <v>642.16600000000005</v>
      </c>
      <c r="O20" s="36">
        <v>505.03</v>
      </c>
      <c r="P20" s="37">
        <v>14536.832</v>
      </c>
      <c r="Q20" s="32"/>
      <c r="R20" s="32"/>
      <c r="S20" s="32"/>
      <c r="T20" s="32"/>
    </row>
    <row r="21" spans="1:20" ht="110.4" x14ac:dyDescent="0.3">
      <c r="A21" s="33" t="s">
        <v>50</v>
      </c>
      <c r="B21" s="36"/>
      <c r="C21" s="36"/>
      <c r="D21" s="36"/>
      <c r="E21" s="36"/>
      <c r="F21" s="36"/>
      <c r="G21" s="36"/>
      <c r="H21" s="36">
        <v>844.79</v>
      </c>
      <c r="I21" s="36"/>
      <c r="J21" s="36"/>
      <c r="K21" s="36"/>
      <c r="L21" s="36"/>
      <c r="M21" s="36"/>
      <c r="N21" s="36"/>
      <c r="O21" s="36"/>
      <c r="P21" s="37">
        <v>844.79</v>
      </c>
      <c r="Q21" s="32"/>
      <c r="R21" s="32"/>
      <c r="S21" s="32"/>
      <c r="T21" s="32"/>
    </row>
    <row r="22" spans="1:20" ht="165.6" x14ac:dyDescent="0.3">
      <c r="A22" s="33" t="s">
        <v>51</v>
      </c>
      <c r="B22" s="36">
        <v>46031.097139999998</v>
      </c>
      <c r="C22" s="36">
        <v>30500</v>
      </c>
      <c r="D22" s="36">
        <v>8000</v>
      </c>
      <c r="E22" s="36">
        <v>4700</v>
      </c>
      <c r="F22" s="36">
        <v>2000</v>
      </c>
      <c r="G22" s="36">
        <v>5000</v>
      </c>
      <c r="H22" s="36">
        <v>2422.35</v>
      </c>
      <c r="I22" s="36">
        <v>470</v>
      </c>
      <c r="J22" s="36">
        <v>10883.2</v>
      </c>
      <c r="K22" s="36">
        <v>2206.8000000000002</v>
      </c>
      <c r="L22" s="36">
        <v>3133.1950000000002</v>
      </c>
      <c r="M22" s="36">
        <v>3000</v>
      </c>
      <c r="N22" s="36">
        <v>3537.2</v>
      </c>
      <c r="O22" s="36">
        <v>3476.5434</v>
      </c>
      <c r="P22" s="37">
        <v>125360.38554</v>
      </c>
      <c r="Q22" s="32"/>
      <c r="R22" s="32"/>
      <c r="S22" s="32"/>
      <c r="T22" s="32"/>
    </row>
    <row r="23" spans="1:20" ht="82.8" x14ac:dyDescent="0.3">
      <c r="A23" s="33" t="s">
        <v>52</v>
      </c>
      <c r="B23" s="36">
        <v>47842.833299999998</v>
      </c>
      <c r="C23" s="36">
        <v>7871.4160000000002</v>
      </c>
      <c r="D23" s="36">
        <v>3430</v>
      </c>
      <c r="E23" s="36">
        <v>1914.65</v>
      </c>
      <c r="F23" s="36"/>
      <c r="G23" s="36">
        <v>3140</v>
      </c>
      <c r="H23" s="36">
        <v>323.31700000000001</v>
      </c>
      <c r="I23" s="36"/>
      <c r="J23" s="36"/>
      <c r="K23" s="36"/>
      <c r="L23" s="36"/>
      <c r="M23" s="36">
        <v>806.44899999999996</v>
      </c>
      <c r="N23" s="36"/>
      <c r="O23" s="36">
        <v>1360.97163</v>
      </c>
      <c r="P23" s="37">
        <v>66689.636929999993</v>
      </c>
      <c r="Q23" s="32"/>
      <c r="R23" s="32"/>
      <c r="S23" s="32"/>
      <c r="T23" s="32"/>
    </row>
    <row r="24" spans="1:20" ht="110.4" x14ac:dyDescent="0.3">
      <c r="A24" s="33" t="s">
        <v>53</v>
      </c>
      <c r="B24" s="36">
        <v>2444.16462</v>
      </c>
      <c r="C24" s="36">
        <v>1200</v>
      </c>
      <c r="D24" s="36">
        <v>223</v>
      </c>
      <c r="E24" s="36">
        <v>159</v>
      </c>
      <c r="F24" s="36">
        <v>51.75</v>
      </c>
      <c r="G24" s="36">
        <v>200</v>
      </c>
      <c r="H24" s="36">
        <v>80</v>
      </c>
      <c r="I24" s="36">
        <v>26</v>
      </c>
      <c r="J24" s="36">
        <v>350</v>
      </c>
      <c r="K24" s="36">
        <v>65.855999999999995</v>
      </c>
      <c r="L24" s="36">
        <v>144.25</v>
      </c>
      <c r="M24" s="36">
        <v>115</v>
      </c>
      <c r="N24" s="36">
        <v>182</v>
      </c>
      <c r="O24" s="36">
        <v>115.245</v>
      </c>
      <c r="P24" s="37">
        <v>5356.2656200000001</v>
      </c>
      <c r="Q24" s="32"/>
      <c r="R24" s="32"/>
      <c r="S24" s="32"/>
      <c r="T24" s="32"/>
    </row>
    <row r="25" spans="1:20" ht="69" x14ac:dyDescent="0.3">
      <c r="A25" s="33" t="s">
        <v>54</v>
      </c>
      <c r="B25" s="36"/>
      <c r="C25" s="36"/>
      <c r="D25" s="36">
        <v>38.299999999999997</v>
      </c>
      <c r="E25" s="36">
        <v>15.425000000000001</v>
      </c>
      <c r="F25" s="36">
        <v>5.2750000000000004</v>
      </c>
      <c r="G25" s="36">
        <v>24.5</v>
      </c>
      <c r="H25" s="36">
        <v>7.0250000000000004</v>
      </c>
      <c r="I25" s="36"/>
      <c r="J25" s="36">
        <v>45.3</v>
      </c>
      <c r="K25" s="36">
        <v>6.8250000000000002</v>
      </c>
      <c r="L25" s="36">
        <v>10.875</v>
      </c>
      <c r="M25" s="36">
        <v>10.574999999999999</v>
      </c>
      <c r="N25" s="36">
        <v>13.7</v>
      </c>
      <c r="O25" s="36">
        <v>4.125</v>
      </c>
      <c r="P25" s="37">
        <v>181.92500000000001</v>
      </c>
      <c r="Q25" s="32"/>
      <c r="R25" s="32"/>
      <c r="S25" s="32"/>
      <c r="T25" s="32"/>
    </row>
    <row r="26" spans="1:20" ht="55.2" x14ac:dyDescent="0.3">
      <c r="A26" s="33" t="s">
        <v>55</v>
      </c>
      <c r="B26" s="36"/>
      <c r="C26" s="36">
        <v>5348.875</v>
      </c>
      <c r="D26" s="36">
        <v>1187.1579999999999</v>
      </c>
      <c r="E26" s="36">
        <v>5447.55</v>
      </c>
      <c r="F26" s="36">
        <v>94.6</v>
      </c>
      <c r="G26" s="36">
        <v>873.84167000000002</v>
      </c>
      <c r="H26" s="36"/>
      <c r="I26" s="36">
        <v>340.97188999999997</v>
      </c>
      <c r="J26" s="36"/>
      <c r="K26" s="36">
        <v>546.72500000000002</v>
      </c>
      <c r="L26" s="36">
        <v>2425.8159999999998</v>
      </c>
      <c r="M26" s="36"/>
      <c r="N26" s="36"/>
      <c r="O26" s="36"/>
      <c r="P26" s="37">
        <v>16265.537560000001</v>
      </c>
      <c r="Q26" s="32"/>
      <c r="R26" s="32"/>
      <c r="S26" s="32"/>
      <c r="T26" s="32"/>
    </row>
    <row r="27" spans="1:20" ht="124.2" x14ac:dyDescent="0.3">
      <c r="A27" s="33" t="s">
        <v>56</v>
      </c>
      <c r="B27" s="36"/>
      <c r="C27" s="36">
        <v>532.45000000000005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7">
        <v>532.45000000000005</v>
      </c>
      <c r="Q27" s="32"/>
      <c r="R27" s="32"/>
      <c r="S27" s="32"/>
      <c r="T27" s="32"/>
    </row>
    <row r="28" spans="1:20" ht="69" x14ac:dyDescent="0.3">
      <c r="A28" s="33" t="s">
        <v>57</v>
      </c>
      <c r="B28" s="36"/>
      <c r="C28" s="36"/>
      <c r="D28" s="36"/>
      <c r="E28" s="36"/>
      <c r="F28" s="36"/>
      <c r="G28" s="36"/>
      <c r="H28" s="36"/>
      <c r="I28" s="36"/>
      <c r="J28" s="36">
        <v>31176</v>
      </c>
      <c r="K28" s="36"/>
      <c r="L28" s="36"/>
      <c r="M28" s="36"/>
      <c r="N28" s="36"/>
      <c r="O28" s="36"/>
      <c r="P28" s="37">
        <v>31176</v>
      </c>
      <c r="Q28" s="32"/>
      <c r="R28" s="32"/>
      <c r="S28" s="32"/>
      <c r="T28" s="32"/>
    </row>
    <row r="29" spans="1:20" x14ac:dyDescent="0.3">
      <c r="A29" s="30" t="s">
        <v>58</v>
      </c>
      <c r="B29" s="37">
        <v>257082.95871000001</v>
      </c>
      <c r="C29" s="37">
        <v>209696.71961</v>
      </c>
      <c r="D29" s="37">
        <v>75530.383000000002</v>
      </c>
      <c r="E29" s="37">
        <v>48256.432999999997</v>
      </c>
      <c r="F29" s="37">
        <v>22077.116279999998</v>
      </c>
      <c r="G29" s="37">
        <v>73310.298680000007</v>
      </c>
      <c r="H29" s="37">
        <v>31728.876120000001</v>
      </c>
      <c r="I29" s="37">
        <v>11816.6693</v>
      </c>
      <c r="J29" s="37">
        <v>82308.34534</v>
      </c>
      <c r="K29" s="37">
        <v>15564.598319999999</v>
      </c>
      <c r="L29" s="37">
        <v>42316.602989999999</v>
      </c>
      <c r="M29" s="37">
        <v>41914.461109999997</v>
      </c>
      <c r="N29" s="37">
        <v>19538.3122</v>
      </c>
      <c r="O29" s="37">
        <v>50502.921479999997</v>
      </c>
      <c r="P29" s="37">
        <v>981644.69614000001</v>
      </c>
      <c r="Q29" s="31"/>
      <c r="R29" s="31"/>
      <c r="S29" s="31"/>
      <c r="T29" s="31"/>
    </row>
  </sheetData>
  <pageMargins left="0.23622047244094491" right="0.23622047244094491" top="0.18" bottom="0.43" header="0.17" footer="0.17"/>
  <pageSetup paperSize="9" scale="63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7"/>
    </sheetView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Бюджетополучатели</vt:lpstr>
      <vt:lpstr>Муниципальные районы</vt:lpstr>
      <vt:lpstr>Лист1</vt:lpstr>
      <vt:lpstr>EndData</vt:lpstr>
      <vt:lpstr>EndData1</vt:lpstr>
      <vt:lpstr>EndData2</vt:lpstr>
      <vt:lpstr>period</vt:lpstr>
      <vt:lpstr>StartData</vt:lpstr>
      <vt:lpstr>StartData1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2015-02-26T03:55:47Z</dcterms:modified>
</cp:coreProperties>
</file>