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Учреждения!$26:$27</definedName>
    <definedName name="_xlnm.Print_Area" localSheetId="1">'Муниципальные районы'!$A$1:$P$33</definedName>
    <definedName name="_xlnm.Print_Area" localSheetId="0">Учреждения!$A$1:$E$65</definedName>
  </definedNames>
  <calcPr calcId="145621" refMode="R1C1"/>
</workbook>
</file>

<file path=xl/calcChain.xml><?xml version="1.0" encoding="utf-8"?>
<calcChain xmlns="http://schemas.openxmlformats.org/spreadsheetml/2006/main">
  <c r="E8" i="1" l="1"/>
  <c r="B31" i="2" l="1"/>
  <c r="E24" i="1"/>
  <c r="E9" i="1"/>
  <c r="E13" i="1"/>
  <c r="E10" i="1"/>
  <c r="E22" i="1"/>
  <c r="E12" i="1"/>
  <c r="E20" i="1"/>
  <c r="A5" i="1" l="1"/>
  <c r="A2" i="2" l="1"/>
  <c r="B2" i="2" s="1"/>
  <c r="C2" i="2" s="1"/>
  <c r="A32" i="2" s="1"/>
  <c r="H1" i="1" l="1"/>
  <c r="H2" i="1"/>
  <c r="G1" i="1"/>
  <c r="G2" i="1"/>
  <c r="A2" i="1" l="1"/>
</calcChain>
</file>

<file path=xl/sharedStrings.xml><?xml version="1.0" encoding="utf-8"?>
<sst xmlns="http://schemas.openxmlformats.org/spreadsheetml/2006/main" count="110" uniqueCount="109">
  <si>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</si>
  <si>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</si>
  <si>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</si>
  <si>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</si>
  <si>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</si>
  <si>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</si>
  <si>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</si>
  <si>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</si>
  <si>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</si>
  <si>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</si>
  <si>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</si>
  <si>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</si>
  <si>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</si>
  <si>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</si>
  <si>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</si>
  <si>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</si>
  <si>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</si>
  <si>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</si>
  <si>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</si>
  <si>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</si>
  <si>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</si>
  <si>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</si>
  <si>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</si>
  <si>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</si>
  <si>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</si>
  <si>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</si>
  <si>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</si>
  <si>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</si>
  <si>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</si>
  <si>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</si>
  <si>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</si>
  <si>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</si>
  <si>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</si>
  <si>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</si>
  <si>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основных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</si>
  <si>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Субвенции на выполнение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</si>
  <si>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на выполнение полномочий органов государственной власти Камчатского края по расчету и предоставлению дотаций бюджетам поселений</t>
  </si>
  <si>
    <t>Субвенции на выполнение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</si>
  <si>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на выполнение отдельных государственных полномочий Камчатского края  по социальному обслуживанию граждан в Камчатском крае</t>
  </si>
  <si>
    <t>Субвенции на выполнение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</si>
  <si>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на выполнение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</si>
  <si>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на выполнение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</si>
  <si>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на выполнение государственных полномочий по опеке и попечительству в Камчатском крае в части выплаты вознаграждения опекунам совершеннолетних недееспособных граждан, проживающим в Камчатском крае</t>
  </si>
  <si>
    <t>Субвенции на выполнение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</si>
  <si>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на  выполнение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по обеспечению дополнительного образования детей в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</si>
  <si>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</si>
  <si>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</si>
  <si>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на выполнение государственных полномочий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</si>
  <si>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</si>
  <si>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на  выполнение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</si>
  <si>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вопросам предоставления гражданам субсидий на оплату жилых помещений и коммунальных услуг</t>
  </si>
  <si>
    <t>Субвенции на выполнение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</si>
  <si>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выполнение государственных полномочий Камчатского края по предоставлению единовременной денежной выплаты гражданам, усыновившим (удочерившим) ребенка (детей) в Камчатском крае</t>
  </si>
  <si>
    <t>Иные межбюджетные трансферты на уплату налога на имущество организаций муниципальными учреждениями в Камчатском крае</t>
  </si>
  <si>
    <t>Выплата единовременного пособия при всех формах устройства детей, лишенных родительского попечения, в семью</t>
  </si>
  <si>
    <t>Всего:</t>
  </si>
  <si>
    <t>05.03.2015</t>
  </si>
  <si>
    <t>Законодательное Собрание Камчатского края</t>
  </si>
  <si>
    <t>Контрольно-счетная палата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</si>
  <si>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</si>
  <si>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</si>
  <si>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</si>
  <si>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жилищно-коммунального хозяйства и энергетики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</si>
  <si>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</si>
  <si>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</si>
  <si>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</si>
  <si>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</si>
  <si>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</si>
  <si>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</si>
  <si>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</si>
  <si>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</si>
  <si>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</si>
  <si>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</si>
  <si>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</si>
  <si>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</si>
  <si>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</si>
  <si>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</si>
  <si>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</si>
  <si>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</si>
  <si>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</si>
  <si>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</si>
  <si>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</si>
  <si>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</si>
  <si>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Министерство экономического развития, предпринимательства и торговли Камчатского края</t>
  </si>
  <si>
    <t>Петропавловск-Камчатская городская территориальная избирательная комиссия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</si>
  <si>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</si>
  <si>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</si>
  <si>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</si>
  <si>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</si>
  <si>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</si>
  <si>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</si>
  <si>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Представительство Губернатора и Правительства Камчатского края при Правительстве Российской Федерации</t>
  </si>
  <si>
    <t>ИТОГО</t>
  </si>
  <si>
    <t>27.02.2015</t>
  </si>
  <si>
    <t>Единая субвенция бюджетам субъектов Российской Федерации</t>
  </si>
  <si>
    <t>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</si>
  <si>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</si>
  <si>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</si>
  <si>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</si>
  <si>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Субсидии бюджетам субъектов Российской Федерации на возмещение части затрат по наращиванию поголовья северных оленей, маралов и мясных табунных лошадей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</si>
  <si>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</si>
  <si>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</si>
  <si>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Межбюджетные трансферты, передаваемые бюджетам субъектов Российской Федерации на финансовое обеспечение дорожной деятельности</t>
  </si>
  <si>
    <t xml:space="preserve"> 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</si>
  <si>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</t>
  </si>
  <si>
    <t>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</si>
  <si>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</si>
  <si>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Субсидии бюджетам субъектов Российской Федерации на 1 литр реализованного товарного молока</t>
  </si>
  <si>
    <t>Всего расходов: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</si>
</sst>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view="pageBreakPreview" zoomScaleNormal="100" zoomScaleSheetLayoutView="100" workbookViewId="0">
      <selection activeCell="E8" sqref="E8"/>
    </sheetView>
  </sheetViews>
  <sheetFormatPr defaultRowHeight="14.4" x14ac:dyDescent="0.3"/>
  <cols>
    <col min="1" max="1" width="69.33203125" customWidth="1"/>
    <col min="2" max="2" width="17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93</v>
      </c>
      <c r="G1" s="32" t="str">
        <f>TEXT(F1,"[$-FC19]ДД ММММ")</f>
        <v>27 февраля</v>
      </c>
      <c r="H1" s="32" t="str">
        <f>TEXT(F1,"[$-FC19]ДД.ММ.ГГГ \г")</f>
        <v>27.02.2015 г</v>
      </c>
    </row>
    <row r="2" spans="1:9" ht="15.6" x14ac:dyDescent="0.3">
      <c r="A2" s="45" t="str">
        <f>CONCATENATE("с ",G1," по ",G2,"ода")</f>
        <v>с 27 февраля по 05 марта 2015 года</v>
      </c>
      <c r="B2" s="45"/>
      <c r="C2" s="45"/>
      <c r="D2" s="45"/>
      <c r="E2" s="45"/>
      <c r="F2" s="31" t="s">
        <v>56</v>
      </c>
      <c r="G2" s="32" t="str">
        <f>TEXT(F2,"[$-FC19]ДД ММММ ГГГ \г")</f>
        <v>05 марта 2015 г</v>
      </c>
      <c r="H2" s="32" t="str">
        <f>TEXT(F2,"[$-FC19]ДД.ММ.ГГГ \г")</f>
        <v>05.03.2015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бюджетных средств на ",H1,".")</f>
        <v>Остатки бюджетных средств на 27.02.2015 г.</v>
      </c>
      <c r="B5" s="47"/>
      <c r="C5" s="47"/>
      <c r="D5" s="48"/>
      <c r="E5" s="8">
        <v>3249683.5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5" t="s">
        <v>2</v>
      </c>
      <c r="B7" s="56"/>
      <c r="C7" s="56"/>
      <c r="D7" s="56"/>
      <c r="E7" s="13"/>
    </row>
    <row r="8" spans="1:9" x14ac:dyDescent="0.3">
      <c r="A8" s="50" t="s">
        <v>3</v>
      </c>
      <c r="B8" s="56"/>
      <c r="C8" s="56"/>
      <c r="D8" s="56"/>
      <c r="E8" s="9">
        <f>'Муниципальные районы'!B32-Учреждения!E5+'Муниципальные районы'!B31</f>
        <v>345072.52108999994</v>
      </c>
    </row>
    <row r="9" spans="1:9" x14ac:dyDescent="0.3">
      <c r="A9" s="57" t="s">
        <v>4</v>
      </c>
      <c r="B9" s="56"/>
      <c r="C9" s="56"/>
      <c r="D9" s="56"/>
      <c r="E9" s="14">
        <f>E10+E11+E12+E13+E20+E21+E22+E23</f>
        <v>31078.699999999997</v>
      </c>
    </row>
    <row r="10" spans="1:9" x14ac:dyDescent="0.3">
      <c r="A10" s="57" t="s">
        <v>94</v>
      </c>
      <c r="B10" s="56"/>
      <c r="C10" s="56"/>
      <c r="D10" s="56"/>
      <c r="E10" s="14">
        <f>2195.5+494.9+10.1+0.4+191.8</f>
        <v>2892.7000000000003</v>
      </c>
    </row>
    <row r="11" spans="1:9" ht="33" customHeight="1" x14ac:dyDescent="0.3">
      <c r="A11" s="57" t="s">
        <v>95</v>
      </c>
      <c r="B11" s="56"/>
      <c r="C11" s="56"/>
      <c r="D11" s="56"/>
      <c r="E11" s="14">
        <v>339.6</v>
      </c>
    </row>
    <row r="12" spans="1:9" ht="37.200000000000003" customHeight="1" x14ac:dyDescent="0.3">
      <c r="A12" s="58" t="s">
        <v>96</v>
      </c>
      <c r="B12" s="59"/>
      <c r="C12" s="59"/>
      <c r="D12" s="60"/>
      <c r="E12" s="14">
        <f>12884.4+2956.9</f>
        <v>15841.3</v>
      </c>
    </row>
    <row r="13" spans="1:9" ht="28.8" customHeight="1" x14ac:dyDescent="0.3">
      <c r="A13" s="58" t="s">
        <v>97</v>
      </c>
      <c r="B13" s="59"/>
      <c r="C13" s="59"/>
      <c r="D13" s="60"/>
      <c r="E13" s="14">
        <f>2873.2+167.5+28.4+4255.7+1658.3</f>
        <v>8983.0999999999985</v>
      </c>
    </row>
    <row r="14" spans="1:9" ht="34.200000000000003" hidden="1" customHeight="1" x14ac:dyDescent="0.3">
      <c r="A14" s="58" t="s">
        <v>98</v>
      </c>
      <c r="B14" s="59"/>
      <c r="C14" s="59"/>
      <c r="D14" s="60"/>
      <c r="E14" s="14"/>
    </row>
    <row r="15" spans="1:9" ht="30" hidden="1" customHeight="1" x14ac:dyDescent="0.3">
      <c r="A15" s="58" t="s">
        <v>99</v>
      </c>
      <c r="B15" s="59"/>
      <c r="C15" s="59"/>
      <c r="D15" s="60"/>
      <c r="E15" s="14"/>
    </row>
    <row r="16" spans="1:9" ht="44.4" hidden="1" customHeight="1" x14ac:dyDescent="0.3">
      <c r="A16" s="58" t="s">
        <v>100</v>
      </c>
      <c r="B16" s="59"/>
      <c r="C16" s="59"/>
      <c r="D16" s="60"/>
      <c r="E16" s="14"/>
    </row>
    <row r="17" spans="1:5" ht="29.4" hidden="1" customHeight="1" x14ac:dyDescent="0.3">
      <c r="A17" s="58" t="s">
        <v>101</v>
      </c>
      <c r="B17" s="59"/>
      <c r="C17" s="59"/>
      <c r="D17" s="60"/>
      <c r="E17" s="14"/>
    </row>
    <row r="18" spans="1:5" ht="29.4" hidden="1" customHeight="1" x14ac:dyDescent="0.3">
      <c r="A18" s="58" t="s">
        <v>102</v>
      </c>
      <c r="B18" s="59"/>
      <c r="C18" s="59"/>
      <c r="D18" s="60"/>
      <c r="E18" s="14"/>
    </row>
    <row r="19" spans="1:5" ht="34.200000000000003" hidden="1" customHeight="1" x14ac:dyDescent="0.3">
      <c r="A19" s="58" t="s">
        <v>103</v>
      </c>
      <c r="B19" s="59"/>
      <c r="C19" s="59"/>
      <c r="D19" s="60"/>
      <c r="E19" s="14"/>
    </row>
    <row r="20" spans="1:5" ht="30" customHeight="1" x14ac:dyDescent="0.3">
      <c r="A20" s="58" t="s">
        <v>104</v>
      </c>
      <c r="B20" s="59"/>
      <c r="C20" s="59"/>
      <c r="D20" s="60"/>
      <c r="E20" s="14">
        <f>1894.6+1063</f>
        <v>2957.6</v>
      </c>
    </row>
    <row r="21" spans="1:5" ht="30" customHeight="1" x14ac:dyDescent="0.3">
      <c r="A21" s="58" t="s">
        <v>105</v>
      </c>
      <c r="B21" s="59"/>
      <c r="C21" s="59"/>
      <c r="D21" s="60"/>
      <c r="E21" s="14">
        <v>33.799999999999997</v>
      </c>
    </row>
    <row r="22" spans="1:5" ht="48" customHeight="1" x14ac:dyDescent="0.3">
      <c r="A22" s="58" t="s">
        <v>106</v>
      </c>
      <c r="B22" s="59"/>
      <c r="C22" s="59"/>
      <c r="D22" s="60"/>
      <c r="E22" s="14">
        <f>0.2+16.5</f>
        <v>16.7</v>
      </c>
    </row>
    <row r="23" spans="1:5" ht="20.399999999999999" customHeight="1" x14ac:dyDescent="0.3">
      <c r="A23" s="58" t="s">
        <v>107</v>
      </c>
      <c r="B23" s="59"/>
      <c r="C23" s="59"/>
      <c r="D23" s="60"/>
      <c r="E23" s="14">
        <v>13.9</v>
      </c>
    </row>
    <row r="24" spans="1:5" x14ac:dyDescent="0.3">
      <c r="A24" s="49" t="s">
        <v>5</v>
      </c>
      <c r="B24" s="50"/>
      <c r="C24" s="50"/>
      <c r="D24" s="50"/>
      <c r="E24" s="13">
        <f>E8+E9</f>
        <v>376151.22108999995</v>
      </c>
    </row>
    <row r="25" spans="1:5" x14ac:dyDescent="0.3">
      <c r="A25" s="15"/>
      <c r="B25" s="16"/>
      <c r="C25" s="16"/>
      <c r="D25" s="6"/>
      <c r="E25" s="17"/>
    </row>
    <row r="26" spans="1:5" x14ac:dyDescent="0.3">
      <c r="A26" s="51" t="s">
        <v>14</v>
      </c>
      <c r="B26" s="53" t="s">
        <v>6</v>
      </c>
      <c r="C26" s="54" t="s">
        <v>7</v>
      </c>
      <c r="D26" s="54"/>
      <c r="E26" s="54"/>
    </row>
    <row r="27" spans="1:5" ht="82.8" x14ac:dyDescent="0.3">
      <c r="A27" s="52"/>
      <c r="B27" s="53"/>
      <c r="C27" s="18" t="s">
        <v>8</v>
      </c>
      <c r="D27" s="18" t="s">
        <v>9</v>
      </c>
      <c r="E27" s="18" t="s">
        <v>10</v>
      </c>
    </row>
    <row r="28" spans="1:5" x14ac:dyDescent="0.3">
      <c r="A28" s="21" t="s">
        <v>57</v>
      </c>
      <c r="B28" s="19">
        <v>12133.08094</v>
      </c>
      <c r="C28" s="19">
        <v>9095.3775900000001</v>
      </c>
      <c r="D28" s="19">
        <v>2773.1365500000002</v>
      </c>
      <c r="E28" s="19"/>
    </row>
    <row r="29" spans="1:5" x14ac:dyDescent="0.3">
      <c r="A29" s="21" t="s">
        <v>58</v>
      </c>
      <c r="B29" s="19">
        <v>4500</v>
      </c>
      <c r="C29" s="19">
        <v>3400</v>
      </c>
      <c r="D29" s="19">
        <v>1100</v>
      </c>
      <c r="E29" s="19"/>
    </row>
    <row r="30" spans="1:5" x14ac:dyDescent="0.3">
      <c r="A30" s="21" t="s">
        <v>59</v>
      </c>
      <c r="B30" s="19">
        <v>364.476</v>
      </c>
      <c r="C30" s="19"/>
      <c r="D30" s="19"/>
      <c r="E30" s="19"/>
    </row>
    <row r="31" spans="1:5" ht="27.6" x14ac:dyDescent="0.3">
      <c r="A31" s="21" t="s">
        <v>60</v>
      </c>
      <c r="B31" s="19">
        <v>4964.3906299999999</v>
      </c>
      <c r="C31" s="19">
        <v>3321.5520000000001</v>
      </c>
      <c r="D31" s="19">
        <v>1033.856</v>
      </c>
      <c r="E31" s="19"/>
    </row>
    <row r="32" spans="1:5" x14ac:dyDescent="0.3">
      <c r="A32" s="21" t="s">
        <v>61</v>
      </c>
      <c r="B32" s="19">
        <v>463.37191999999999</v>
      </c>
      <c r="C32" s="19">
        <v>300</v>
      </c>
      <c r="D32" s="19"/>
      <c r="E32" s="19"/>
    </row>
    <row r="33" spans="1:5" ht="27.6" x14ac:dyDescent="0.3">
      <c r="A33" s="21" t="s">
        <v>62</v>
      </c>
      <c r="B33" s="19">
        <v>9314.7815599999994</v>
      </c>
      <c r="C33" s="19">
        <v>5249.1126000000004</v>
      </c>
      <c r="D33" s="19">
        <v>1131.9882</v>
      </c>
      <c r="E33" s="19"/>
    </row>
    <row r="34" spans="1:5" x14ac:dyDescent="0.3">
      <c r="A34" s="21" t="s">
        <v>63</v>
      </c>
      <c r="B34" s="19">
        <v>3332.7591200000002</v>
      </c>
      <c r="C34" s="19">
        <v>1009.31717</v>
      </c>
      <c r="D34" s="19">
        <v>849.91926999999998</v>
      </c>
      <c r="E34" s="19"/>
    </row>
    <row r="35" spans="1:5" x14ac:dyDescent="0.3">
      <c r="A35" s="21" t="s">
        <v>64</v>
      </c>
      <c r="B35" s="19">
        <v>51869.103349999998</v>
      </c>
      <c r="C35" s="19">
        <v>21722.424279999999</v>
      </c>
      <c r="D35" s="19">
        <v>5997.1520399999999</v>
      </c>
      <c r="E35" s="19">
        <v>165.31612000000001</v>
      </c>
    </row>
    <row r="36" spans="1:5" x14ac:dyDescent="0.3">
      <c r="A36" s="21" t="s">
        <v>65</v>
      </c>
      <c r="B36" s="19">
        <v>270371.65282999998</v>
      </c>
      <c r="C36" s="19">
        <v>7652.6608299999998</v>
      </c>
      <c r="D36" s="19">
        <v>2037.1467500000001</v>
      </c>
      <c r="E36" s="19">
        <v>1885.7572</v>
      </c>
    </row>
    <row r="37" spans="1:5" x14ac:dyDescent="0.3">
      <c r="A37" s="21" t="s">
        <v>66</v>
      </c>
      <c r="B37" s="19">
        <v>233973.62033000001</v>
      </c>
      <c r="C37" s="19">
        <v>25012.49424</v>
      </c>
      <c r="D37" s="19">
        <v>6263.3159599999999</v>
      </c>
      <c r="E37" s="19">
        <v>182080.87901999999</v>
      </c>
    </row>
    <row r="38" spans="1:5" x14ac:dyDescent="0.3">
      <c r="A38" s="21" t="s">
        <v>67</v>
      </c>
      <c r="B38" s="19">
        <v>53043.528969999999</v>
      </c>
      <c r="C38" s="19">
        <v>1792.625</v>
      </c>
      <c r="D38" s="19">
        <v>524.33720000000005</v>
      </c>
      <c r="E38" s="19"/>
    </row>
    <row r="39" spans="1:5" ht="27.6" x14ac:dyDescent="0.3">
      <c r="A39" s="21" t="s">
        <v>68</v>
      </c>
      <c r="B39" s="19">
        <v>57987.493589999998</v>
      </c>
      <c r="C39" s="19">
        <v>36000</v>
      </c>
      <c r="D39" s="19">
        <v>15000</v>
      </c>
      <c r="E39" s="19"/>
    </row>
    <row r="40" spans="1:5" x14ac:dyDescent="0.3">
      <c r="A40" s="21" t="s">
        <v>69</v>
      </c>
      <c r="B40" s="19">
        <v>4174.8580000000002</v>
      </c>
      <c r="C40" s="19"/>
      <c r="D40" s="19"/>
      <c r="E40" s="19"/>
    </row>
    <row r="41" spans="1:5" x14ac:dyDescent="0.3">
      <c r="A41" s="21" t="s">
        <v>70</v>
      </c>
      <c r="B41" s="19">
        <v>50347.832929999997</v>
      </c>
      <c r="C41" s="19"/>
      <c r="D41" s="19">
        <v>260.07693</v>
      </c>
      <c r="E41" s="19"/>
    </row>
    <row r="42" spans="1:5" x14ac:dyDescent="0.3">
      <c r="A42" s="21" t="s">
        <v>71</v>
      </c>
      <c r="B42" s="19">
        <v>128.98500000000001</v>
      </c>
      <c r="C42" s="19"/>
      <c r="D42" s="19"/>
      <c r="E42" s="19"/>
    </row>
    <row r="43" spans="1:5" x14ac:dyDescent="0.3">
      <c r="A43" s="21" t="s">
        <v>72</v>
      </c>
      <c r="B43" s="19">
        <v>846.77981999999997</v>
      </c>
      <c r="C43" s="19">
        <v>740.69845999999995</v>
      </c>
      <c r="D43" s="19">
        <v>103.05141999999999</v>
      </c>
      <c r="E43" s="19"/>
    </row>
    <row r="44" spans="1:5" ht="27.6" x14ac:dyDescent="0.3">
      <c r="A44" s="21" t="s">
        <v>73</v>
      </c>
      <c r="B44" s="19">
        <v>29786.095079999999</v>
      </c>
      <c r="C44" s="19">
        <v>16963.599999999999</v>
      </c>
      <c r="D44" s="19">
        <v>4609.4013000000004</v>
      </c>
      <c r="E44" s="19">
        <v>2303.799</v>
      </c>
    </row>
    <row r="45" spans="1:5" x14ac:dyDescent="0.3">
      <c r="A45" s="21" t="s">
        <v>74</v>
      </c>
      <c r="B45" s="19">
        <v>1963.4628299999999</v>
      </c>
      <c r="C45" s="19">
        <v>1350</v>
      </c>
      <c r="D45" s="19">
        <v>390</v>
      </c>
      <c r="E45" s="19"/>
    </row>
    <row r="46" spans="1:5" x14ac:dyDescent="0.3">
      <c r="A46" s="21" t="s">
        <v>75</v>
      </c>
      <c r="B46" s="19">
        <v>27729.741750000001</v>
      </c>
      <c r="C46" s="19">
        <v>3573.04781</v>
      </c>
      <c r="D46" s="19">
        <v>621.52211999999997</v>
      </c>
      <c r="E46" s="19"/>
    </row>
    <row r="47" spans="1:5" x14ac:dyDescent="0.3">
      <c r="A47" s="21" t="s">
        <v>76</v>
      </c>
      <c r="B47" s="19">
        <v>18234.599999999999</v>
      </c>
      <c r="C47" s="19">
        <v>10452.75</v>
      </c>
      <c r="D47" s="19">
        <v>3100</v>
      </c>
      <c r="E47" s="19"/>
    </row>
    <row r="48" spans="1:5" x14ac:dyDescent="0.3">
      <c r="A48" s="21" t="s">
        <v>77</v>
      </c>
      <c r="B48" s="19">
        <v>821.86635999999999</v>
      </c>
      <c r="C48" s="19"/>
      <c r="D48" s="19">
        <v>810.99386000000004</v>
      </c>
      <c r="E48" s="19"/>
    </row>
    <row r="49" spans="1:5" x14ac:dyDescent="0.3">
      <c r="A49" s="21" t="s">
        <v>78</v>
      </c>
      <c r="B49" s="19">
        <v>557</v>
      </c>
      <c r="C49" s="19">
        <v>250</v>
      </c>
      <c r="D49" s="19">
        <v>305</v>
      </c>
      <c r="E49" s="19"/>
    </row>
    <row r="50" spans="1:5" x14ac:dyDescent="0.3">
      <c r="A50" s="21" t="s">
        <v>79</v>
      </c>
      <c r="B50" s="19">
        <v>2951.7528200000002</v>
      </c>
      <c r="C50" s="19">
        <v>1969.4586400000001</v>
      </c>
      <c r="D50" s="19">
        <v>600</v>
      </c>
      <c r="E50" s="19"/>
    </row>
    <row r="51" spans="1:5" x14ac:dyDescent="0.3">
      <c r="A51" s="21" t="s">
        <v>80</v>
      </c>
      <c r="B51" s="19">
        <v>201.26965000000001</v>
      </c>
      <c r="C51" s="19">
        <v>197.65878000000001</v>
      </c>
      <c r="D51" s="19"/>
      <c r="E51" s="19"/>
    </row>
    <row r="52" spans="1:5" x14ac:dyDescent="0.3">
      <c r="A52" s="21" t="s">
        <v>81</v>
      </c>
      <c r="B52" s="19">
        <v>1894.41</v>
      </c>
      <c r="C52" s="19">
        <v>1273.3</v>
      </c>
      <c r="D52" s="19">
        <v>400</v>
      </c>
      <c r="E52" s="19"/>
    </row>
    <row r="53" spans="1:5" x14ac:dyDescent="0.3">
      <c r="A53" s="21" t="s">
        <v>82</v>
      </c>
      <c r="B53" s="19">
        <v>1152</v>
      </c>
      <c r="C53" s="19">
        <v>754</v>
      </c>
      <c r="D53" s="19">
        <v>228</v>
      </c>
      <c r="E53" s="19"/>
    </row>
    <row r="54" spans="1:5" ht="27.6" x14ac:dyDescent="0.3">
      <c r="A54" s="21" t="s">
        <v>83</v>
      </c>
      <c r="B54" s="19">
        <v>5106.9584299999997</v>
      </c>
      <c r="C54" s="19"/>
      <c r="D54" s="19"/>
      <c r="E54" s="19"/>
    </row>
    <row r="55" spans="1:5" ht="27.6" x14ac:dyDescent="0.3">
      <c r="A55" s="21" t="s">
        <v>84</v>
      </c>
      <c r="B55" s="19">
        <v>185.44139000000001</v>
      </c>
      <c r="C55" s="19">
        <v>142.54531</v>
      </c>
      <c r="D55" s="19">
        <v>42.896079999999998</v>
      </c>
      <c r="E55" s="19"/>
    </row>
    <row r="56" spans="1:5" x14ac:dyDescent="0.3">
      <c r="A56" s="21" t="s">
        <v>85</v>
      </c>
      <c r="B56" s="19">
        <v>6783.54</v>
      </c>
      <c r="C56" s="19">
        <v>200</v>
      </c>
      <c r="D56" s="19"/>
      <c r="E56" s="19"/>
    </row>
    <row r="57" spans="1:5" x14ac:dyDescent="0.3">
      <c r="A57" s="21" t="s">
        <v>86</v>
      </c>
      <c r="B57" s="19">
        <v>48361.90799</v>
      </c>
      <c r="C57" s="19">
        <v>735.96339999999998</v>
      </c>
      <c r="D57" s="19">
        <v>528.46900000000005</v>
      </c>
      <c r="E57" s="19"/>
    </row>
    <row r="58" spans="1:5" x14ac:dyDescent="0.3">
      <c r="A58" s="21" t="s">
        <v>87</v>
      </c>
      <c r="B58" s="19">
        <v>14807.80004</v>
      </c>
      <c r="C58" s="19">
        <v>6413.2587800000001</v>
      </c>
      <c r="D58" s="19">
        <v>2357.1178100000002</v>
      </c>
      <c r="E58" s="19"/>
    </row>
    <row r="59" spans="1:5" x14ac:dyDescent="0.3">
      <c r="A59" s="21" t="s">
        <v>88</v>
      </c>
      <c r="B59" s="19">
        <v>1504.07222</v>
      </c>
      <c r="C59" s="19">
        <v>750.77700000000004</v>
      </c>
      <c r="D59" s="19"/>
      <c r="E59" s="19"/>
    </row>
    <row r="60" spans="1:5" x14ac:dyDescent="0.3">
      <c r="A60" s="21" t="s">
        <v>89</v>
      </c>
      <c r="B60" s="19">
        <v>1471.34</v>
      </c>
      <c r="C60" s="19">
        <v>1010</v>
      </c>
      <c r="D60" s="19">
        <v>261</v>
      </c>
      <c r="E60" s="19"/>
    </row>
    <row r="61" spans="1:5" x14ac:dyDescent="0.3">
      <c r="A61" s="21" t="s">
        <v>90</v>
      </c>
      <c r="B61" s="19">
        <v>144.80000999999999</v>
      </c>
      <c r="C61" s="19">
        <v>50</v>
      </c>
      <c r="D61" s="19">
        <v>75</v>
      </c>
      <c r="E61" s="19"/>
    </row>
    <row r="62" spans="1:5" ht="27.6" x14ac:dyDescent="0.3">
      <c r="A62" s="21" t="s">
        <v>91</v>
      </c>
      <c r="B62" s="19">
        <v>2524.8000000000002</v>
      </c>
      <c r="C62" s="19">
        <v>650</v>
      </c>
      <c r="D62" s="19">
        <v>180</v>
      </c>
      <c r="E62" s="19"/>
    </row>
    <row r="63" spans="1:5" x14ac:dyDescent="0.3">
      <c r="A63" s="23" t="s">
        <v>92</v>
      </c>
      <c r="B63" s="20">
        <v>923999.57356000005</v>
      </c>
      <c r="C63" s="20">
        <v>162032.62189000001</v>
      </c>
      <c r="D63" s="20">
        <v>51583.380490000003</v>
      </c>
      <c r="E63" s="20">
        <v>186435.75133999999</v>
      </c>
    </row>
  </sheetData>
  <mergeCells count="24">
    <mergeCell ref="A20:D20"/>
    <mergeCell ref="A21:D21"/>
    <mergeCell ref="A22:D22"/>
    <mergeCell ref="A15:D15"/>
    <mergeCell ref="A16:D16"/>
    <mergeCell ref="A17:D17"/>
    <mergeCell ref="A18:D18"/>
    <mergeCell ref="A19:D19"/>
    <mergeCell ref="A1:E1"/>
    <mergeCell ref="A2:E2"/>
    <mergeCell ref="A5:D5"/>
    <mergeCell ref="A24:D24"/>
    <mergeCell ref="A26:A27"/>
    <mergeCell ref="B26:B27"/>
    <mergeCell ref="C26:E26"/>
    <mergeCell ref="A7:D7"/>
    <mergeCell ref="A8:D8"/>
    <mergeCell ref="A9:D9"/>
    <mergeCell ref="A10:D10"/>
    <mergeCell ref="A11:D11"/>
    <mergeCell ref="A23:D23"/>
    <mergeCell ref="A12:D12"/>
    <mergeCell ref="A13:D13"/>
    <mergeCell ref="A14:D14"/>
  </mergeCells>
  <pageMargins left="0.70866141732283472" right="0.17" top="0.24" bottom="0.17" header="0.17" footer="0.17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view="pageBreakPreview" zoomScaleNormal="100" zoomScaleSheetLayoutView="100" workbookViewId="0">
      <selection activeCell="D5" sqref="D5"/>
    </sheetView>
  </sheetViews>
  <sheetFormatPr defaultRowHeight="14.4" x14ac:dyDescent="0.3"/>
  <cols>
    <col min="1" max="1" width="33.88671875" customWidth="1"/>
    <col min="2" max="2" width="13.109375" customWidth="1"/>
    <col min="3" max="3" width="13.21875" customWidth="1"/>
    <col min="4" max="4" width="13.88671875" customWidth="1"/>
    <col min="5" max="6" width="13.109375" customWidth="1"/>
    <col min="7" max="8" width="13.33203125" customWidth="1"/>
    <col min="9" max="9" width="13.109375" customWidth="1"/>
    <col min="10" max="10" width="11.6640625" customWidth="1"/>
    <col min="11" max="11" width="11" customWidth="1"/>
    <col min="12" max="12" width="13.5546875" customWidth="1"/>
    <col min="13" max="13" width="13.33203125" customWidth="1"/>
    <col min="14" max="14" width="13.5546875" customWidth="1"/>
    <col min="15" max="15" width="13.6640625" customWidth="1"/>
    <col min="16" max="16" width="9" customWidth="1"/>
  </cols>
  <sheetData>
    <row r="1" spans="1:20" s="29" customFormat="1" ht="15.6" x14ac:dyDescent="0.3">
      <c r="A1" s="43" t="s">
        <v>56</v>
      </c>
      <c r="C1" s="30" t="s">
        <v>13</v>
      </c>
    </row>
    <row r="2" spans="1:20" x14ac:dyDescent="0.3">
      <c r="A2" s="38" t="str">
        <f>TEXT(EndData2,"[$-FC19]ДД.ММ.ГГГ")</f>
        <v>05.03.2015</v>
      </c>
      <c r="B2" s="38">
        <f>A2+1</f>
        <v>42069</v>
      </c>
      <c r="C2" s="44" t="str">
        <f>TEXT(B2,"[$-FC19]ДД.ММ.ГГГ")</f>
        <v>06.03.2015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27" x14ac:dyDescent="0.3">
      <c r="A4" s="25" t="s">
        <v>30</v>
      </c>
      <c r="B4" s="40"/>
      <c r="C4" s="40"/>
      <c r="D4" s="40"/>
      <c r="E4" s="40"/>
      <c r="F4" s="40"/>
      <c r="G4" s="40"/>
      <c r="H4" s="40"/>
      <c r="I4" s="40"/>
      <c r="J4" s="40">
        <v>1343.3237999999999</v>
      </c>
      <c r="K4" s="40">
        <v>190.0686</v>
      </c>
      <c r="L4" s="40"/>
      <c r="M4" s="40"/>
      <c r="N4" s="40"/>
      <c r="O4" s="40"/>
      <c r="P4" s="26">
        <v>1533.3924</v>
      </c>
      <c r="Q4" s="27"/>
      <c r="R4" s="27"/>
      <c r="S4" s="27"/>
      <c r="T4" s="27"/>
    </row>
    <row r="5" spans="1:20" ht="40.200000000000003" x14ac:dyDescent="0.3">
      <c r="A5" s="25" t="s">
        <v>31</v>
      </c>
      <c r="B5" s="40"/>
      <c r="C5" s="40">
        <v>12820.081200000001</v>
      </c>
      <c r="D5" s="40">
        <v>19227.25</v>
      </c>
      <c r="E5" s="40">
        <v>7856.25</v>
      </c>
      <c r="F5" s="40">
        <v>8099.8333199999997</v>
      </c>
      <c r="G5" s="40">
        <v>22292.25</v>
      </c>
      <c r="H5" s="40">
        <v>6197.7042000000001</v>
      </c>
      <c r="I5" s="40">
        <v>5046.2838000000002</v>
      </c>
      <c r="J5" s="40">
        <v>314.1678</v>
      </c>
      <c r="K5" s="40">
        <v>4627.1153999999997</v>
      </c>
      <c r="L5" s="40">
        <v>15000</v>
      </c>
      <c r="M5" s="40">
        <v>9231</v>
      </c>
      <c r="N5" s="40">
        <v>14922.5952</v>
      </c>
      <c r="O5" s="40">
        <v>16192.475</v>
      </c>
      <c r="P5" s="26">
        <v>141827.00592</v>
      </c>
      <c r="Q5" s="27"/>
      <c r="R5" s="27"/>
      <c r="S5" s="27"/>
      <c r="T5" s="27"/>
    </row>
    <row r="6" spans="1:20" ht="40.200000000000003" x14ac:dyDescent="0.3">
      <c r="A6" s="25" t="s">
        <v>32</v>
      </c>
      <c r="B6" s="40">
        <v>130</v>
      </c>
      <c r="C6" s="40"/>
      <c r="D6" s="40">
        <v>75</v>
      </c>
      <c r="E6" s="40">
        <v>600</v>
      </c>
      <c r="F6" s="40">
        <v>105</v>
      </c>
      <c r="G6" s="40">
        <v>100</v>
      </c>
      <c r="H6" s="40"/>
      <c r="I6" s="40">
        <v>200</v>
      </c>
      <c r="J6" s="40">
        <v>166.8</v>
      </c>
      <c r="K6" s="40"/>
      <c r="L6" s="40"/>
      <c r="M6" s="40">
        <v>18.25</v>
      </c>
      <c r="N6" s="40">
        <v>50</v>
      </c>
      <c r="O6" s="40"/>
      <c r="P6" s="26">
        <v>1445.05</v>
      </c>
      <c r="Q6" s="27"/>
      <c r="R6" s="27"/>
      <c r="S6" s="27"/>
      <c r="T6" s="27"/>
    </row>
    <row r="7" spans="1:20" ht="79.8" x14ac:dyDescent="0.3">
      <c r="A7" s="25" t="s">
        <v>33</v>
      </c>
      <c r="B7" s="40">
        <v>75657.982449999996</v>
      </c>
      <c r="C7" s="40">
        <v>63874.564729999998</v>
      </c>
      <c r="D7" s="40">
        <v>17634.075000000001</v>
      </c>
      <c r="E7" s="40">
        <v>12787.258</v>
      </c>
      <c r="F7" s="40">
        <v>5283.85</v>
      </c>
      <c r="G7" s="40">
        <v>16419.924999999999</v>
      </c>
      <c r="H7" s="40">
        <v>15000</v>
      </c>
      <c r="I7" s="40">
        <v>4262.7157800000004</v>
      </c>
      <c r="J7" s="40">
        <v>24007.074059999999</v>
      </c>
      <c r="K7" s="40">
        <v>5824.2473399999999</v>
      </c>
      <c r="L7" s="40">
        <v>11221.891670000001</v>
      </c>
      <c r="M7" s="40">
        <v>12333.541660000001</v>
      </c>
      <c r="N7" s="40">
        <v>24475.200000000001</v>
      </c>
      <c r="O7" s="40">
        <v>16445.584999999999</v>
      </c>
      <c r="P7" s="26">
        <v>305227.91068999999</v>
      </c>
      <c r="Q7" s="27"/>
      <c r="R7" s="27"/>
      <c r="S7" s="27"/>
      <c r="T7" s="27"/>
    </row>
    <row r="8" spans="1:20" ht="106.2" x14ac:dyDescent="0.3">
      <c r="A8" s="25" t="s">
        <v>34</v>
      </c>
      <c r="B8" s="40">
        <v>118871.89599999999</v>
      </c>
      <c r="C8" s="40">
        <v>10156.33583</v>
      </c>
      <c r="D8" s="40">
        <v>8243.7021999999997</v>
      </c>
      <c r="E8" s="40">
        <v>5676.6360000000004</v>
      </c>
      <c r="F8" s="40">
        <v>1615.712</v>
      </c>
      <c r="G8" s="40">
        <v>9208.6629699999994</v>
      </c>
      <c r="H8" s="40">
        <v>1434.2380000000001</v>
      </c>
      <c r="I8" s="40">
        <v>3685.7919999999999</v>
      </c>
      <c r="J8" s="40">
        <v>8796.3760000000002</v>
      </c>
      <c r="K8" s="40">
        <v>2272.8180000000002</v>
      </c>
      <c r="L8" s="40">
        <v>8916.4490000000005</v>
      </c>
      <c r="M8" s="40">
        <v>2217.614</v>
      </c>
      <c r="N8" s="40">
        <v>5621.7120000000004</v>
      </c>
      <c r="O8" s="40">
        <v>12272.656000000001</v>
      </c>
      <c r="P8" s="26">
        <v>198990.6</v>
      </c>
      <c r="Q8" s="27"/>
      <c r="R8" s="27"/>
      <c r="S8" s="27"/>
      <c r="T8" s="27"/>
    </row>
    <row r="9" spans="1:20" ht="93" x14ac:dyDescent="0.3">
      <c r="A9" s="25" t="s">
        <v>35</v>
      </c>
      <c r="B9" s="40">
        <v>99.704999999999998</v>
      </c>
      <c r="C9" s="40">
        <v>45.411299999999997</v>
      </c>
      <c r="D9" s="40"/>
      <c r="E9" s="40"/>
      <c r="F9" s="40"/>
      <c r="G9" s="40"/>
      <c r="H9" s="40"/>
      <c r="I9" s="40"/>
      <c r="J9" s="40">
        <v>33.946120000000001</v>
      </c>
      <c r="K9" s="40"/>
      <c r="L9" s="40"/>
      <c r="M9" s="40"/>
      <c r="N9" s="40"/>
      <c r="O9" s="40"/>
      <c r="P9" s="26">
        <v>179.06242</v>
      </c>
      <c r="Q9" s="27"/>
      <c r="R9" s="27"/>
      <c r="S9" s="27"/>
      <c r="T9" s="27"/>
    </row>
    <row r="10" spans="1:20" ht="79.8" x14ac:dyDescent="0.3">
      <c r="A10" s="25" t="s">
        <v>36</v>
      </c>
      <c r="B10" s="40"/>
      <c r="C10" s="40">
        <v>3957.7469999999998</v>
      </c>
      <c r="D10" s="40">
        <v>660.75</v>
      </c>
      <c r="E10" s="40">
        <v>1688.5</v>
      </c>
      <c r="F10" s="40">
        <v>157.83332999999999</v>
      </c>
      <c r="G10" s="40">
        <v>624.41666999999995</v>
      </c>
      <c r="H10" s="40">
        <v>150.2868</v>
      </c>
      <c r="I10" s="40">
        <v>43.034399999999998</v>
      </c>
      <c r="J10" s="40"/>
      <c r="K10" s="40"/>
      <c r="L10" s="40">
        <v>271.66665999999998</v>
      </c>
      <c r="M10" s="40">
        <v>241.08332999999999</v>
      </c>
      <c r="N10" s="40">
        <v>250.11660000000001</v>
      </c>
      <c r="O10" s="40">
        <v>142.25</v>
      </c>
      <c r="P10" s="26">
        <v>8187.6847900000002</v>
      </c>
      <c r="Q10" s="27"/>
      <c r="R10" s="27"/>
      <c r="S10" s="27"/>
      <c r="T10" s="27"/>
    </row>
    <row r="11" spans="1:20" ht="93" x14ac:dyDescent="0.3">
      <c r="A11" s="25" t="s">
        <v>37</v>
      </c>
      <c r="B11" s="40">
        <v>648.70000000000005</v>
      </c>
      <c r="C11" s="40">
        <v>243.58</v>
      </c>
      <c r="D11" s="40">
        <v>167.2</v>
      </c>
      <c r="E11" s="40">
        <v>64.3</v>
      </c>
      <c r="F11" s="40">
        <v>86.083330000000004</v>
      </c>
      <c r="G11" s="40">
        <v>86.083340000000007</v>
      </c>
      <c r="H11" s="40">
        <v>86.152199999999993</v>
      </c>
      <c r="I11" s="40">
        <v>70</v>
      </c>
      <c r="J11" s="40">
        <v>76.900000000000006</v>
      </c>
      <c r="K11" s="40">
        <v>60</v>
      </c>
      <c r="L11" s="40">
        <v>70</v>
      </c>
      <c r="M11" s="40">
        <v>92.833330000000004</v>
      </c>
      <c r="N11" s="40">
        <v>92.907600000000002</v>
      </c>
      <c r="O11" s="40">
        <v>61.991500000000002</v>
      </c>
      <c r="P11" s="26">
        <v>1906.7312999999999</v>
      </c>
      <c r="Q11" s="27"/>
      <c r="R11" s="27"/>
      <c r="S11" s="27"/>
      <c r="T11" s="27"/>
    </row>
    <row r="12" spans="1:20" ht="66.599999999999994" x14ac:dyDescent="0.3">
      <c r="A12" s="25" t="s">
        <v>38</v>
      </c>
      <c r="B12" s="40">
        <v>606.33799999999997</v>
      </c>
      <c r="C12" s="40">
        <v>568.29999999999995</v>
      </c>
      <c r="D12" s="40">
        <v>369</v>
      </c>
      <c r="E12" s="40">
        <v>246.2</v>
      </c>
      <c r="F12" s="40">
        <v>140</v>
      </c>
      <c r="G12" s="40">
        <v>393.66</v>
      </c>
      <c r="H12" s="40">
        <v>133.18</v>
      </c>
      <c r="I12" s="40">
        <v>76.5</v>
      </c>
      <c r="J12" s="40">
        <v>346.4</v>
      </c>
      <c r="K12" s="40">
        <v>50</v>
      </c>
      <c r="L12" s="40">
        <v>240</v>
      </c>
      <c r="M12" s="40">
        <v>239</v>
      </c>
      <c r="N12" s="40">
        <v>414.6</v>
      </c>
      <c r="O12" s="40">
        <v>85.141480000000001</v>
      </c>
      <c r="P12" s="26">
        <v>3908.3194800000001</v>
      </c>
      <c r="Q12" s="27"/>
      <c r="R12" s="27"/>
      <c r="S12" s="27"/>
      <c r="T12" s="27"/>
    </row>
    <row r="13" spans="1:20" ht="79.8" x14ac:dyDescent="0.3">
      <c r="A13" s="25" t="s">
        <v>39</v>
      </c>
      <c r="B13" s="40">
        <v>1485.2850000000001</v>
      </c>
      <c r="C13" s="40">
        <v>902.68</v>
      </c>
      <c r="D13" s="40">
        <v>182.76</v>
      </c>
      <c r="E13" s="40">
        <v>128.19999999999999</v>
      </c>
      <c r="F13" s="40">
        <v>115</v>
      </c>
      <c r="G13" s="40">
        <v>145.69</v>
      </c>
      <c r="H13" s="40">
        <v>88.25</v>
      </c>
      <c r="I13" s="40">
        <v>76</v>
      </c>
      <c r="J13" s="40">
        <v>302.53800000000001</v>
      </c>
      <c r="K13" s="40">
        <v>73.863</v>
      </c>
      <c r="L13" s="40">
        <v>102</v>
      </c>
      <c r="M13" s="40">
        <v>40</v>
      </c>
      <c r="N13" s="40">
        <v>258.73746999999997</v>
      </c>
      <c r="O13" s="40">
        <v>199.73760999999999</v>
      </c>
      <c r="P13" s="26">
        <v>4100.7410799999998</v>
      </c>
      <c r="Q13" s="27"/>
      <c r="R13" s="27"/>
      <c r="S13" s="27"/>
      <c r="T13" s="27"/>
    </row>
    <row r="14" spans="1:20" ht="119.4" x14ac:dyDescent="0.3">
      <c r="A14" s="25" t="s">
        <v>40</v>
      </c>
      <c r="B14" s="40">
        <v>18777.56882</v>
      </c>
      <c r="C14" s="40">
        <v>1457.0409999999999</v>
      </c>
      <c r="D14" s="40">
        <v>115</v>
      </c>
      <c r="E14" s="40"/>
      <c r="F14" s="40"/>
      <c r="G14" s="40"/>
      <c r="H14" s="40"/>
      <c r="I14" s="40"/>
      <c r="J14" s="40">
        <v>230</v>
      </c>
      <c r="K14" s="40"/>
      <c r="L14" s="40"/>
      <c r="M14" s="40"/>
      <c r="N14" s="40"/>
      <c r="O14" s="40"/>
      <c r="P14" s="26">
        <v>20579.609820000001</v>
      </c>
      <c r="Q14" s="27"/>
      <c r="R14" s="27"/>
      <c r="S14" s="27"/>
      <c r="T14" s="27"/>
    </row>
    <row r="15" spans="1:20" ht="106.2" x14ac:dyDescent="0.3">
      <c r="A15" s="25" t="s">
        <v>41</v>
      </c>
      <c r="B15" s="40"/>
      <c r="C15" s="40">
        <v>3130.27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26">
        <v>3130.27</v>
      </c>
      <c r="Q15" s="27"/>
      <c r="R15" s="27"/>
      <c r="S15" s="27"/>
      <c r="T15" s="27"/>
    </row>
    <row r="16" spans="1:20" ht="93" x14ac:dyDescent="0.3">
      <c r="A16" s="25" t="s">
        <v>42</v>
      </c>
      <c r="B16" s="40">
        <v>237.92500000000001</v>
      </c>
      <c r="C16" s="40">
        <v>100</v>
      </c>
      <c r="D16" s="40"/>
      <c r="E16" s="40"/>
      <c r="F16" s="40"/>
      <c r="G16" s="40">
        <v>9.3770000000000007</v>
      </c>
      <c r="H16" s="40"/>
      <c r="I16" s="40"/>
      <c r="J16" s="40">
        <v>29</v>
      </c>
      <c r="K16" s="40"/>
      <c r="L16" s="40"/>
      <c r="M16" s="40"/>
      <c r="N16" s="40"/>
      <c r="O16" s="40"/>
      <c r="P16" s="26">
        <v>376.30200000000002</v>
      </c>
      <c r="Q16" s="27"/>
      <c r="R16" s="27"/>
      <c r="S16" s="27"/>
      <c r="T16" s="27"/>
    </row>
    <row r="17" spans="1:20" ht="357" x14ac:dyDescent="0.3">
      <c r="A17" s="25" t="s">
        <v>43</v>
      </c>
      <c r="B17" s="40">
        <v>11627.04</v>
      </c>
      <c r="C17" s="40">
        <v>8185.6220000000003</v>
      </c>
      <c r="D17" s="40">
        <v>1577.232</v>
      </c>
      <c r="E17" s="40">
        <v>1325</v>
      </c>
      <c r="F17" s="40">
        <v>210</v>
      </c>
      <c r="G17" s="40">
        <v>1800</v>
      </c>
      <c r="H17" s="40">
        <v>1054.9960000000001</v>
      </c>
      <c r="I17" s="40">
        <v>81</v>
      </c>
      <c r="J17" s="40">
        <v>2500</v>
      </c>
      <c r="K17" s="40">
        <v>2130</v>
      </c>
      <c r="L17" s="40">
        <v>373</v>
      </c>
      <c r="M17" s="40">
        <v>900</v>
      </c>
      <c r="N17" s="40">
        <v>1496.0769499999999</v>
      </c>
      <c r="O17" s="40">
        <v>1174.3666900000001</v>
      </c>
      <c r="P17" s="26">
        <v>34434.333639999997</v>
      </c>
      <c r="Q17" s="27"/>
      <c r="R17" s="27"/>
      <c r="S17" s="27"/>
      <c r="T17" s="27"/>
    </row>
    <row r="18" spans="1:20" ht="172.2" x14ac:dyDescent="0.3">
      <c r="A18" s="25" t="s">
        <v>44</v>
      </c>
      <c r="B18" s="40">
        <v>144707.77184999999</v>
      </c>
      <c r="C18" s="40">
        <v>82000</v>
      </c>
      <c r="D18" s="40">
        <v>21044.682000000001</v>
      </c>
      <c r="E18" s="40">
        <v>11600</v>
      </c>
      <c r="F18" s="40">
        <v>5000</v>
      </c>
      <c r="G18" s="40">
        <v>20000</v>
      </c>
      <c r="H18" s="40">
        <v>8205</v>
      </c>
      <c r="I18" s="40">
        <v>3600</v>
      </c>
      <c r="J18" s="40">
        <v>21352</v>
      </c>
      <c r="K18" s="40">
        <v>6000</v>
      </c>
      <c r="L18" s="40">
        <v>4000</v>
      </c>
      <c r="M18" s="40">
        <v>12500</v>
      </c>
      <c r="N18" s="40">
        <v>10193.47508</v>
      </c>
      <c r="O18" s="40">
        <v>14525.925800000001</v>
      </c>
      <c r="P18" s="26">
        <v>364728.85473000002</v>
      </c>
      <c r="Q18" s="27"/>
      <c r="R18" s="27"/>
      <c r="S18" s="27"/>
      <c r="T18" s="27"/>
    </row>
    <row r="19" spans="1:20" ht="106.2" x14ac:dyDescent="0.3">
      <c r="A19" s="25" t="s">
        <v>45</v>
      </c>
      <c r="B19" s="40">
        <v>6330</v>
      </c>
      <c r="C19" s="40">
        <v>1700</v>
      </c>
      <c r="D19" s="40">
        <v>360</v>
      </c>
      <c r="E19" s="40">
        <v>700</v>
      </c>
      <c r="F19" s="40">
        <v>250</v>
      </c>
      <c r="G19" s="40">
        <v>885</v>
      </c>
      <c r="H19" s="40">
        <v>402.5</v>
      </c>
      <c r="I19" s="40"/>
      <c r="J19" s="40"/>
      <c r="K19" s="40">
        <v>350</v>
      </c>
      <c r="L19" s="40">
        <v>1000</v>
      </c>
      <c r="M19" s="40">
        <v>1600</v>
      </c>
      <c r="N19" s="40">
        <v>367.21600000000001</v>
      </c>
      <c r="O19" s="40">
        <v>1777.5</v>
      </c>
      <c r="P19" s="26">
        <v>15722.216</v>
      </c>
      <c r="Q19" s="27"/>
      <c r="R19" s="27"/>
      <c r="S19" s="27"/>
      <c r="T19" s="27"/>
    </row>
    <row r="20" spans="1:20" ht="145.80000000000001" x14ac:dyDescent="0.3">
      <c r="A20" s="25" t="s">
        <v>46</v>
      </c>
      <c r="B20" s="40">
        <v>44.684640000000002</v>
      </c>
      <c r="C20" s="40">
        <v>22.43317</v>
      </c>
      <c r="D20" s="40"/>
      <c r="E20" s="40"/>
      <c r="F20" s="40">
        <v>3.7250000000000001</v>
      </c>
      <c r="G20" s="40"/>
      <c r="H20" s="40">
        <v>7.45</v>
      </c>
      <c r="I20" s="40"/>
      <c r="J20" s="40">
        <v>7.45</v>
      </c>
      <c r="K20" s="40"/>
      <c r="L20" s="40"/>
      <c r="M20" s="40"/>
      <c r="N20" s="40"/>
      <c r="O20" s="40"/>
      <c r="P20" s="26">
        <v>85.742810000000006</v>
      </c>
      <c r="Q20" s="27"/>
      <c r="R20" s="27"/>
      <c r="S20" s="27"/>
      <c r="T20" s="27"/>
    </row>
    <row r="21" spans="1:20" ht="132.6" x14ac:dyDescent="0.3">
      <c r="A21" s="25" t="s">
        <v>47</v>
      </c>
      <c r="B21" s="40">
        <v>6752.1660000000002</v>
      </c>
      <c r="C21" s="40">
        <v>1015</v>
      </c>
      <c r="D21" s="40">
        <v>250</v>
      </c>
      <c r="E21" s="40">
        <v>285</v>
      </c>
      <c r="F21" s="40">
        <v>95</v>
      </c>
      <c r="G21" s="40">
        <v>200</v>
      </c>
      <c r="H21" s="40">
        <v>51.5</v>
      </c>
      <c r="I21" s="40">
        <v>21.75</v>
      </c>
      <c r="J21" s="40">
        <v>800</v>
      </c>
      <c r="K21" s="40">
        <v>310</v>
      </c>
      <c r="L21" s="40">
        <v>200</v>
      </c>
      <c r="M21" s="40">
        <v>371</v>
      </c>
      <c r="N21" s="40">
        <v>260</v>
      </c>
      <c r="O21" s="40">
        <v>208.94</v>
      </c>
      <c r="P21" s="26">
        <v>10820.356</v>
      </c>
      <c r="Q21" s="27"/>
      <c r="R21" s="27"/>
      <c r="S21" s="27"/>
      <c r="T21" s="27"/>
    </row>
    <row r="22" spans="1:20" ht="106.2" x14ac:dyDescent="0.3">
      <c r="A22" s="25" t="s">
        <v>48</v>
      </c>
      <c r="B22" s="40"/>
      <c r="C22" s="40">
        <v>45000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>
        <v>500</v>
      </c>
      <c r="P22" s="26">
        <v>45500</v>
      </c>
      <c r="Q22" s="27"/>
      <c r="R22" s="27"/>
      <c r="S22" s="27"/>
      <c r="T22" s="27"/>
    </row>
    <row r="23" spans="1:20" ht="132.6" x14ac:dyDescent="0.3">
      <c r="A23" s="25" t="s">
        <v>49</v>
      </c>
      <c r="B23" s="40">
        <v>83939.483170000007</v>
      </c>
      <c r="C23" s="40">
        <v>32500</v>
      </c>
      <c r="D23" s="40">
        <v>6459.4390000000003</v>
      </c>
      <c r="E23" s="40">
        <v>4550</v>
      </c>
      <c r="F23" s="40">
        <v>1400</v>
      </c>
      <c r="G23" s="40">
        <v>5000</v>
      </c>
      <c r="H23" s="40">
        <v>2422.35</v>
      </c>
      <c r="I23" s="40">
        <v>470</v>
      </c>
      <c r="J23" s="40">
        <v>16313.2</v>
      </c>
      <c r="K23" s="40">
        <v>2227.6999999999998</v>
      </c>
      <c r="L23" s="40">
        <v>2400</v>
      </c>
      <c r="M23" s="40">
        <v>3000</v>
      </c>
      <c r="N23" s="40">
        <v>1345</v>
      </c>
      <c r="O23" s="40">
        <v>1581.3062299999999</v>
      </c>
      <c r="P23" s="26">
        <v>163608.47839999999</v>
      </c>
      <c r="Q23" s="27"/>
      <c r="R23" s="27"/>
      <c r="S23" s="27"/>
      <c r="T23" s="27"/>
    </row>
    <row r="24" spans="1:20" ht="79.8" x14ac:dyDescent="0.3">
      <c r="A24" s="25" t="s">
        <v>50</v>
      </c>
      <c r="B24" s="40">
        <v>47842.833299999998</v>
      </c>
      <c r="C24" s="40">
        <v>7561.65</v>
      </c>
      <c r="D24" s="40">
        <v>3500</v>
      </c>
      <c r="E24" s="40">
        <v>1845.65</v>
      </c>
      <c r="F24" s="40">
        <v>400</v>
      </c>
      <c r="G24" s="40">
        <v>3140</v>
      </c>
      <c r="H24" s="40">
        <v>426.31700000000001</v>
      </c>
      <c r="I24" s="40"/>
      <c r="J24" s="40"/>
      <c r="K24" s="40">
        <v>500</v>
      </c>
      <c r="L24" s="40">
        <v>500</v>
      </c>
      <c r="M24" s="40">
        <v>806.44899999999996</v>
      </c>
      <c r="N24" s="40">
        <v>2423.3565699999999</v>
      </c>
      <c r="O24" s="40">
        <v>1433.47163</v>
      </c>
      <c r="P24" s="26">
        <v>70379.727499999994</v>
      </c>
      <c r="Q24" s="27"/>
      <c r="R24" s="27"/>
      <c r="S24" s="27"/>
      <c r="T24" s="27"/>
    </row>
    <row r="25" spans="1:20" ht="106.2" x14ac:dyDescent="0.3">
      <c r="A25" s="25" t="s">
        <v>51</v>
      </c>
      <c r="B25" s="40">
        <v>2366.1659300000001</v>
      </c>
      <c r="C25" s="40">
        <v>1072.1099999999999</v>
      </c>
      <c r="D25" s="40">
        <v>173</v>
      </c>
      <c r="E25" s="40">
        <v>159</v>
      </c>
      <c r="F25" s="40">
        <v>51.75</v>
      </c>
      <c r="G25" s="40">
        <v>200</v>
      </c>
      <c r="H25" s="40">
        <v>84.6</v>
      </c>
      <c r="I25" s="40">
        <v>26</v>
      </c>
      <c r="J25" s="40">
        <v>350</v>
      </c>
      <c r="K25" s="40">
        <v>40</v>
      </c>
      <c r="L25" s="40"/>
      <c r="M25" s="40">
        <v>115</v>
      </c>
      <c r="N25" s="40">
        <v>79.983220000000003</v>
      </c>
      <c r="O25" s="40">
        <v>115.26</v>
      </c>
      <c r="P25" s="26">
        <v>4832.8691500000004</v>
      </c>
      <c r="Q25" s="27"/>
      <c r="R25" s="27"/>
      <c r="S25" s="27"/>
      <c r="T25" s="27"/>
    </row>
    <row r="26" spans="1:20" ht="93" x14ac:dyDescent="0.3">
      <c r="A26" s="25" t="s">
        <v>52</v>
      </c>
      <c r="B26" s="40">
        <v>300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>
        <v>150</v>
      </c>
      <c r="N26" s="40"/>
      <c r="O26" s="40"/>
      <c r="P26" s="26">
        <v>450</v>
      </c>
      <c r="Q26" s="27"/>
      <c r="R26" s="27"/>
      <c r="S26" s="27"/>
      <c r="T26" s="27"/>
    </row>
    <row r="27" spans="1:20" ht="53.4" x14ac:dyDescent="0.3">
      <c r="A27" s="25" t="s">
        <v>53</v>
      </c>
      <c r="B27" s="40">
        <v>26905.69472</v>
      </c>
      <c r="C27" s="40"/>
      <c r="D27" s="40">
        <v>1187.1579999999999</v>
      </c>
      <c r="E27" s="40"/>
      <c r="F27" s="40">
        <v>94.6</v>
      </c>
      <c r="G27" s="40">
        <v>873.84167000000002</v>
      </c>
      <c r="H27" s="40">
        <v>1065.2750000000001</v>
      </c>
      <c r="I27" s="40"/>
      <c r="J27" s="40">
        <v>775.16134999999997</v>
      </c>
      <c r="K27" s="40"/>
      <c r="L27" s="40"/>
      <c r="M27" s="40">
        <v>122.77500000000001</v>
      </c>
      <c r="N27" s="40"/>
      <c r="O27" s="40"/>
      <c r="P27" s="26">
        <v>31024.505740000001</v>
      </c>
      <c r="Q27" s="27"/>
      <c r="R27" s="27"/>
      <c r="S27" s="27"/>
      <c r="T27" s="27"/>
    </row>
    <row r="28" spans="1:20" ht="53.4" x14ac:dyDescent="0.3">
      <c r="A28" s="25" t="s">
        <v>54</v>
      </c>
      <c r="B28" s="40"/>
      <c r="C28" s="40"/>
      <c r="D28" s="40">
        <v>23.196480000000001</v>
      </c>
      <c r="E28" s="40"/>
      <c r="F28" s="40"/>
      <c r="G28" s="40">
        <v>65</v>
      </c>
      <c r="H28" s="40">
        <v>21.987179999999999</v>
      </c>
      <c r="I28" s="40"/>
      <c r="J28" s="40"/>
      <c r="K28" s="40"/>
      <c r="L28" s="40"/>
      <c r="M28" s="40">
        <v>229.4</v>
      </c>
      <c r="N28" s="40"/>
      <c r="O28" s="40"/>
      <c r="P28" s="26">
        <v>339.58366000000001</v>
      </c>
      <c r="Q28" s="27"/>
      <c r="R28" s="27"/>
      <c r="S28" s="27"/>
      <c r="T28" s="27"/>
    </row>
    <row r="29" spans="1:20" x14ac:dyDescent="0.3">
      <c r="A29" s="33" t="s">
        <v>55</v>
      </c>
      <c r="B29" s="41">
        <v>547331.23988000001</v>
      </c>
      <c r="C29" s="41">
        <v>276312.82623000001</v>
      </c>
      <c r="D29" s="41">
        <v>81249.444680000001</v>
      </c>
      <c r="E29" s="41">
        <v>49511.993999999999</v>
      </c>
      <c r="F29" s="41">
        <v>23108.386979999999</v>
      </c>
      <c r="G29" s="41">
        <v>81443.906650000004</v>
      </c>
      <c r="H29" s="41">
        <v>36831.786379999998</v>
      </c>
      <c r="I29" s="41">
        <v>17659.075980000001</v>
      </c>
      <c r="J29" s="41">
        <v>77744.33713</v>
      </c>
      <c r="K29" s="41">
        <v>24655.81234</v>
      </c>
      <c r="L29" s="41">
        <v>44295.00733</v>
      </c>
      <c r="M29" s="41">
        <v>44207.946320000003</v>
      </c>
      <c r="N29" s="41">
        <v>62250.976690000003</v>
      </c>
      <c r="O29" s="41">
        <v>66716.606939999998</v>
      </c>
      <c r="P29" s="26">
        <v>1433319.3475299999</v>
      </c>
      <c r="Q29" s="34"/>
      <c r="R29" s="34"/>
      <c r="S29" s="34"/>
      <c r="T29" s="34"/>
    </row>
    <row r="31" spans="1:20" x14ac:dyDescent="0.3">
      <c r="A31" s="37" t="s">
        <v>108</v>
      </c>
      <c r="B31" s="36">
        <f>Учреждения!B63+'Муниципальные районы'!P29</f>
        <v>2357318.9210899998</v>
      </c>
    </row>
    <row r="32" spans="1:20" ht="32.25" customHeight="1" x14ac:dyDescent="0.3">
      <c r="A32" s="37" t="str">
        <f>CONCATENATE("Остатки бюджетных средств на ",C2,"г.")</f>
        <v>Остатки бюджетных средств на 06.03.2015г.</v>
      </c>
      <c r="B32" s="36">
        <v>1237437.1000000001</v>
      </c>
    </row>
  </sheetData>
  <pageMargins left="0.15748031496062992" right="0.15748031496062992" top="0.59055118110236227" bottom="0.39370078740157483" header="0.35433070866141736" footer="0.15748031496062992"/>
  <pageSetup paperSize="9" scale="63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2015-03-09T23:57:04Z</dcterms:modified>
</cp:coreProperties>
</file>