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_xlnm.Print_Titles" localSheetId="0">Бюджетополучатели!$26:$27</definedName>
    <definedName name="_xlnm.Print_Titles" localSheetId="1">'Муниципальные районы'!$1:$3</definedName>
    <definedName name="_xlnm.Print_Area" localSheetId="0">Бюджетополучатели!$A$1:$D$70</definedName>
    <definedName name="_xlnm.Print_Area" localSheetId="1">'Муниципальные районы'!$A$1:$P$37</definedName>
  </definedNames>
  <calcPr calcId="145621"/>
</workbook>
</file>

<file path=xl/calcChain.xml><?xml version="1.0" encoding="utf-8"?>
<calcChain xmlns="http://schemas.openxmlformats.org/spreadsheetml/2006/main">
  <c r="A12" i="1" l="1"/>
  <c r="A2" i="1" l="1"/>
  <c r="D6" i="1"/>
  <c r="D10" i="1" s="1"/>
  <c r="D11" i="1"/>
  <c r="D14" i="1"/>
  <c r="F1" i="1" l="1"/>
  <c r="E6" i="1" s="1"/>
  <c r="E3" i="1" l="1"/>
  <c r="G3" i="1" s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<sst xmlns="http://schemas.openxmlformats.org/spreadsheetml/2006/main" count="117" uniqueCount="116">
  <si>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</si>
  <si>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</si>
  <si>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</si>
  <si>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</si>
  <si>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</si>
  <si>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</si>
  <si>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</si>
  <si>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</si>
  <si>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</si>
  <si>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</si>
  <si>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</si>
  <si>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</si>
  <si>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</si>
  <si>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</si>
  <si>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</si>
  <si>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</si>
  <si>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</si>
  <si>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</si>
  <si>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</si>
  <si>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</si>
  <si>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</si>
  <si>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</si>
  <si>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</si>
  <si>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</si>
  <si>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</si>
  <si>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</si>
  <si>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</si>
  <si>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</si>
  <si>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</si>
  <si>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</si>
  <si>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</si>
  <si>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</si>
  <si>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</si>
  <si>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</si>
  <si>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</si>
  <si>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</si>
  <si>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</si>
  <si>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</si>
  <si>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Субвенции на выполнение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</si>
  <si>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на выполнение полномочий органов государственной власти Камчатского края по расчету и предоставлению дотаций бюджетам поселений</t>
  </si>
  <si>
    <t>Субвенции на выполнение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</si>
  <si>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</si>
  <si>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</si>
  <si>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</si>
  <si>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</si>
  <si>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на выполнение государственных полномочий по опеке и попечительству в Камчатском крае в части выплаты вознаграждения опекунам совершеннолетних недееспособных граждан, проживающим в Камчатском крае</t>
  </si>
  <si>
    <t>Субвенции на выполнение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</si>
  <si>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по обеспечению дополнительного образования детей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</si>
  <si>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</si>
  <si>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</si>
  <si>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</si>
  <si>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</si>
  <si>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</si>
  <si>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</si>
  <si>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</si>
  <si>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предоставлению единовременной денежной выплаты гражданам, усыновившим (удочерившим) ребенка (детей) в Камчатском крае</t>
  </si>
  <si>
    <t>Иные межбюджетные трансферты на уплату налога на имущество организаций муниципальными учреждениями в Камчатском крае</t>
  </si>
  <si>
    <t>Иные межбюджетные трансферты на поддержку экономического и социального развития коренных малочисленных народов Севера, Сибири и Дальнего Востока Российской Федерации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</si>
  <si>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</si>
  <si>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</si>
  <si>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</si>
  <si>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</si>
  <si>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</si>
  <si>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</si>
  <si>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</si>
  <si>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</si>
  <si>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</si>
  <si>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</si>
  <si>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</si>
  <si>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</si>
  <si>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</si>
  <si>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</si>
  <si>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</si>
  <si>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</si>
  <si>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</si>
  <si>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</si>
  <si>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</si>
  <si>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</si>
  <si>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</si>
  <si>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</si>
  <si>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</si>
  <si>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</si>
  <si>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</si>
  <si>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</si>
  <si>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</si>
  <si>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</si>
  <si>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</si>
  <si>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</si>
  <si>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</si>
  <si>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</si>
  <si>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</si>
  <si>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</si>
  <si>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</si>
  <si>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</si>
  <si>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</si>
  <si>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</si>
  <si>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</si>
  <si>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</si>
  <si>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</si>
  <si>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</si>
  <si>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</si>
  <si>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</si>
  <si>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</si>
  <si>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Представительство Губернатора и Правительства Камчатского края при Правительстве Российской Федерации</t>
  </si>
  <si>
    <t>28.02.2015</t>
  </si>
  <si>
    <t>01.02.2015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</si>
  <si>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</si>
  <si>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</si>
  <si>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Субсидии бюджетам субъектов Российской Федерации и муниципальных образований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 в рамках подпрограммы "Развитие подотрасли растениеводства, переработки и реализации продукции растениеводства"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</si>
  <si>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</si>
  <si>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</si>
  <si>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</si>
  <si>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Украину и находящихся  в пунктах временного размещения, по иным непрограммным мероприятиям в рамках непрограммного направления деятельности "Реализация функций иных федеральных органов государственной власти"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</si>
  <si>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</si>
  <si>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Разработка и реализация комплекса мер по оказанию поддержки детям, оказавшимся в трудной жизненной ситуации (расходы за счет Фонда поддержки детей, находящихся в трудной жизненной ситуации)</t>
  </si>
  <si>
    <t>Возврат остатков неиспользованных в 2014 году средств федерального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</si>
</sst>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3" fontId="3" fillId="0" borderId="4" xfId="0" applyNumberFormat="1" applyFont="1" applyBorder="1" applyAlignment="1">
      <alignment horizontal="righ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3" fontId="16" fillId="0" borderId="4" xfId="0" applyNumberFormat="1" applyFont="1" applyBorder="1" applyAlignment="1">
      <alignment horizontal="righ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3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right" wrapText="1"/>
    </xf>
    <xf numFmtId="3" fontId="3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Fill="1" applyBorder="1" applyAlignment="1">
      <alignment horizontal="right" wrapText="1"/>
    </xf>
    <xf numFmtId="3" fontId="22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0" fillId="0" borderId="0" xfId="0"/>
    <xf numFmtId="3" fontId="3" fillId="0" borderId="4" xfId="0" applyNumberFormat="1" applyFont="1" applyFill="1" applyBorder="1" applyAlignment="1">
      <alignment horizontal="right" vertical="center" wrapText="1"/>
    </xf>
    <xf numFmtId="0" fontId="0" fillId="0" borderId="0" xfId="0"/>
    <xf numFmtId="3" fontId="3" fillId="0" borderId="4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view="pageBreakPreview" topLeftCell="A17" zoomScaleNormal="100" zoomScaleSheetLayoutView="100" workbookViewId="0">
      <selection activeCell="D15" sqref="D15:D23"/>
    </sheetView>
  </sheetViews>
  <sheetFormatPr defaultRowHeight="14.4" x14ac:dyDescent="0.3"/>
  <cols>
    <col min="1" max="1" width="69.33203125" customWidth="1"/>
    <col min="2" max="2" width="22.33203125" customWidth="1"/>
    <col min="3" max="3" width="21.7773437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59" t="s">
        <v>9</v>
      </c>
      <c r="B1" s="59"/>
      <c r="C1" s="59"/>
      <c r="D1" s="59"/>
      <c r="E1" s="20" t="s">
        <v>105</v>
      </c>
      <c r="F1" s="21" t="str">
        <f>TEXT(E1,"[$-FC19]ММ")</f>
        <v>02</v>
      </c>
      <c r="G1" s="21" t="str">
        <f>TEXT(E1,"[$-FC19]ДД.ММ.ГГГ \г")</f>
        <v>01.02.2015 г</v>
      </c>
      <c r="H1" s="21"/>
    </row>
    <row r="2" spans="1:8" ht="15.6" x14ac:dyDescent="0.3">
      <c r="A2" s="59" t="str">
        <f>CONCATENATE("доходов и расходов краевого бюджета за ",period," 2015 года")</f>
        <v>доходов и расходов краевого бюджета за февраль 2015 года</v>
      </c>
      <c r="B2" s="59"/>
      <c r="C2" s="59"/>
      <c r="D2" s="59"/>
      <c r="E2" s="20" t="s">
        <v>104</v>
      </c>
      <c r="F2" s="21" t="str">
        <f>TEXT(E2,"[$-FC19]ДД ММММ ГГГ \г")</f>
        <v>28 февраля 2015 г</v>
      </c>
      <c r="G2" s="21" t="str">
        <f>TEXT(E2,"[$-FC19]ДД.ММ.ГГГ \г")</f>
        <v>28.02.2015 г</v>
      </c>
      <c r="H2" s="22"/>
    </row>
    <row r="3" spans="1:8" x14ac:dyDescent="0.3">
      <c r="A3" s="1"/>
      <c r="B3" s="2"/>
      <c r="C3" s="2"/>
      <c r="D3" s="3"/>
      <c r="E3" s="21">
        <f>EndData1+1</f>
        <v>42064</v>
      </c>
      <c r="F3" s="21" t="str">
        <f>TEXT(E3,"[$-FC19]ДД ММММ ГГГ \г")</f>
        <v>01 марта 2015 г</v>
      </c>
      <c r="G3" s="21" t="str">
        <f>TEXT(E3,"[$-FC19]ДД.ММ.ГГГ \г")</f>
        <v>01.03.2015 г</v>
      </c>
      <c r="H3" s="21"/>
    </row>
    <row r="4" spans="1:8" x14ac:dyDescent="0.3">
      <c r="A4" s="4"/>
      <c r="B4" s="5"/>
      <c r="C4" s="5"/>
      <c r="D4" s="6" t="s">
        <v>0</v>
      </c>
      <c r="E4" s="21"/>
      <c r="F4" s="21"/>
      <c r="G4" s="21"/>
      <c r="H4" s="21"/>
    </row>
    <row r="5" spans="1:8" x14ac:dyDescent="0.3">
      <c r="A5" s="60" t="str">
        <f>CONCATENATE("Остаток средств на ",G1,"ода")</f>
        <v>Остаток средств на 01.02.2015 года</v>
      </c>
      <c r="B5" s="61"/>
      <c r="C5" s="61"/>
      <c r="D5" s="45">
        <v>4087160</v>
      </c>
      <c r="E5" s="22"/>
      <c r="F5" s="21"/>
      <c r="G5" s="21"/>
      <c r="H5" s="21"/>
    </row>
    <row r="6" spans="1:8" x14ac:dyDescent="0.3">
      <c r="A6" s="58" t="s">
        <v>1</v>
      </c>
      <c r="B6" s="69"/>
      <c r="C6" s="69"/>
      <c r="D6" s="44">
        <f>D12+D11-D5-D7+D9</f>
        <v>1030433.4166599996</v>
      </c>
      <c r="E6" s="21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февраль</v>
      </c>
      <c r="F6" s="21"/>
      <c r="G6" s="21"/>
      <c r="H6" s="21"/>
    </row>
    <row r="7" spans="1:8" x14ac:dyDescent="0.3">
      <c r="A7" s="70" t="s">
        <v>10</v>
      </c>
      <c r="B7" s="69"/>
      <c r="C7" s="69"/>
      <c r="D7" s="48">
        <v>3137349</v>
      </c>
      <c r="E7" s="21"/>
      <c r="F7" s="21"/>
      <c r="G7" s="21"/>
      <c r="H7" s="21"/>
    </row>
    <row r="8" spans="1:8" x14ac:dyDescent="0.3">
      <c r="A8" s="70" t="s">
        <v>11</v>
      </c>
      <c r="B8" s="69"/>
      <c r="C8" s="69"/>
      <c r="D8" s="50">
        <v>288620</v>
      </c>
    </row>
    <row r="9" spans="1:8" s="49" customFormat="1" x14ac:dyDescent="0.3">
      <c r="A9" s="54" t="s">
        <v>115</v>
      </c>
      <c r="B9" s="55"/>
      <c r="C9" s="56"/>
      <c r="D9" s="52">
        <v>2608</v>
      </c>
      <c r="E9" s="51"/>
      <c r="F9" s="51"/>
      <c r="G9" s="51"/>
      <c r="H9" s="51"/>
    </row>
    <row r="10" spans="1:8" x14ac:dyDescent="0.3">
      <c r="A10" s="71" t="s">
        <v>12</v>
      </c>
      <c r="B10" s="72"/>
      <c r="C10" s="72"/>
      <c r="D10" s="53">
        <f>D6+D7-D9</f>
        <v>4165174.4166599996</v>
      </c>
    </row>
    <row r="11" spans="1:8" x14ac:dyDescent="0.3">
      <c r="A11" s="71" t="s">
        <v>13</v>
      </c>
      <c r="B11" s="72"/>
      <c r="C11" s="72"/>
      <c r="D11" s="47">
        <f>B68+'Муниципальные районы'!P34</f>
        <v>4896628.4166599996</v>
      </c>
    </row>
    <row r="12" spans="1:8" x14ac:dyDescent="0.3">
      <c r="A12" s="62" t="str">
        <f>CONCATENATE("Остаток средств на ",G3,"ода")</f>
        <v>Остаток средств на 01.03.2015 года</v>
      </c>
      <c r="B12" s="58"/>
      <c r="C12" s="58"/>
      <c r="D12" s="45">
        <v>3355706</v>
      </c>
    </row>
    <row r="13" spans="1:8" x14ac:dyDescent="0.3">
      <c r="A13" s="73" t="s">
        <v>14</v>
      </c>
      <c r="B13" s="74"/>
      <c r="C13" s="74"/>
      <c r="D13" s="45"/>
    </row>
    <row r="14" spans="1:8" x14ac:dyDescent="0.3">
      <c r="A14" s="73" t="s">
        <v>15</v>
      </c>
      <c r="B14" s="74"/>
      <c r="C14" s="74"/>
      <c r="D14" s="46">
        <f>D15+D16+D17+D18+D19+D20+D21+D22+D23</f>
        <v>79862.42</v>
      </c>
    </row>
    <row r="15" spans="1:8" s="39" customFormat="1" ht="40.200000000000003" customHeight="1" x14ac:dyDescent="0.3">
      <c r="A15" s="57" t="s">
        <v>106</v>
      </c>
      <c r="B15" s="58"/>
      <c r="C15" s="58"/>
      <c r="D15" s="41">
        <v>1.22</v>
      </c>
      <c r="E15" s="40"/>
      <c r="F15" s="40"/>
      <c r="G15" s="40"/>
      <c r="H15" s="40"/>
    </row>
    <row r="16" spans="1:8" s="39" customFormat="1" ht="46.2" customHeight="1" x14ac:dyDescent="0.3">
      <c r="A16" s="57" t="s">
        <v>107</v>
      </c>
      <c r="B16" s="58"/>
      <c r="C16" s="58"/>
      <c r="D16" s="41">
        <v>0.7</v>
      </c>
      <c r="E16" s="40"/>
      <c r="F16" s="40"/>
      <c r="G16" s="40"/>
      <c r="H16" s="40"/>
    </row>
    <row r="17" spans="1:8" s="39" customFormat="1" ht="73.2" customHeight="1" x14ac:dyDescent="0.3">
      <c r="A17" s="57" t="s">
        <v>108</v>
      </c>
      <c r="B17" s="58"/>
      <c r="C17" s="58"/>
      <c r="D17" s="41">
        <v>2335.4</v>
      </c>
    </row>
    <row r="18" spans="1:8" s="39" customFormat="1" ht="74.400000000000006" customHeight="1" x14ac:dyDescent="0.3">
      <c r="A18" s="57" t="s">
        <v>109</v>
      </c>
      <c r="B18" s="58"/>
      <c r="C18" s="58"/>
      <c r="D18" s="41">
        <v>687.5</v>
      </c>
    </row>
    <row r="19" spans="1:8" s="39" customFormat="1" ht="72" customHeight="1" x14ac:dyDescent="0.3">
      <c r="A19" s="57" t="s">
        <v>110</v>
      </c>
      <c r="B19" s="58"/>
      <c r="C19" s="58"/>
      <c r="D19" s="41">
        <v>1154.2</v>
      </c>
    </row>
    <row r="20" spans="1:8" s="39" customFormat="1" ht="40.200000000000003" customHeight="1" x14ac:dyDescent="0.3">
      <c r="A20" s="57" t="s">
        <v>111</v>
      </c>
      <c r="B20" s="58"/>
      <c r="C20" s="58"/>
      <c r="D20" s="41">
        <v>33.799999999999997</v>
      </c>
    </row>
    <row r="21" spans="1:8" s="39" customFormat="1" ht="64.2" customHeight="1" x14ac:dyDescent="0.3">
      <c r="A21" s="57" t="s">
        <v>112</v>
      </c>
      <c r="B21" s="58"/>
      <c r="C21" s="58"/>
      <c r="D21" s="41">
        <v>25022.400000000001</v>
      </c>
    </row>
    <row r="22" spans="1:8" s="39" customFormat="1" ht="29.4" customHeight="1" x14ac:dyDescent="0.3">
      <c r="A22" s="57" t="s">
        <v>113</v>
      </c>
      <c r="B22" s="58"/>
      <c r="C22" s="58"/>
      <c r="D22" s="41">
        <v>49026.8</v>
      </c>
    </row>
    <row r="23" spans="1:8" s="39" customFormat="1" ht="28.8" customHeight="1" x14ac:dyDescent="0.3">
      <c r="A23" s="57" t="s">
        <v>114</v>
      </c>
      <c r="B23" s="58"/>
      <c r="C23" s="58"/>
      <c r="D23" s="41">
        <v>1600.4</v>
      </c>
    </row>
    <row r="24" spans="1:8" s="40" customFormat="1" ht="16.2" customHeight="1" x14ac:dyDescent="0.3">
      <c r="A24" s="38"/>
      <c r="B24" s="42"/>
      <c r="C24" s="42"/>
      <c r="D24" s="43"/>
    </row>
    <row r="25" spans="1:8" x14ac:dyDescent="0.3">
      <c r="A25" s="35" t="s">
        <v>16</v>
      </c>
      <c r="B25" s="32"/>
      <c r="C25" s="32"/>
      <c r="D25" s="33"/>
      <c r="E25" s="31"/>
      <c r="F25" s="31"/>
      <c r="G25" s="31"/>
      <c r="H25" s="31"/>
    </row>
    <row r="26" spans="1:8" x14ac:dyDescent="0.3">
      <c r="A26" s="63" t="s">
        <v>17</v>
      </c>
      <c r="B26" s="65" t="s">
        <v>2</v>
      </c>
      <c r="C26" s="67" t="s">
        <v>3</v>
      </c>
      <c r="D26" s="68"/>
      <c r="E26" s="31"/>
      <c r="F26" s="31"/>
      <c r="G26" s="31"/>
      <c r="H26" s="31"/>
    </row>
    <row r="27" spans="1:8" ht="90" customHeight="1" x14ac:dyDescent="0.3">
      <c r="A27" s="64"/>
      <c r="B27" s="66"/>
      <c r="C27" s="36" t="s">
        <v>4</v>
      </c>
      <c r="D27" s="36" t="s">
        <v>5</v>
      </c>
      <c r="E27" s="31"/>
      <c r="F27" s="31"/>
      <c r="G27" s="31"/>
      <c r="H27" s="31"/>
    </row>
    <row r="28" spans="1:8" x14ac:dyDescent="0.3">
      <c r="A28" s="34" t="s">
        <v>64</v>
      </c>
      <c r="B28" s="37">
        <v>16607.638650000001</v>
      </c>
      <c r="C28" s="37">
        <v>12254.62457</v>
      </c>
      <c r="D28" s="37">
        <v>3180.2636400000001</v>
      </c>
      <c r="E28" s="31"/>
      <c r="F28" s="31"/>
      <c r="G28" s="31"/>
      <c r="H28" s="31"/>
    </row>
    <row r="29" spans="1:8" x14ac:dyDescent="0.3">
      <c r="A29" s="34" t="s">
        <v>65</v>
      </c>
      <c r="B29" s="37">
        <v>5712.2579999999998</v>
      </c>
      <c r="C29" s="37">
        <v>3546.2967400000002</v>
      </c>
      <c r="D29" s="37">
        <v>991.68447000000003</v>
      </c>
      <c r="E29" s="31"/>
      <c r="F29" s="31"/>
      <c r="G29" s="31"/>
      <c r="H29" s="31"/>
    </row>
    <row r="30" spans="1:8" x14ac:dyDescent="0.3">
      <c r="A30" s="34" t="s">
        <v>66</v>
      </c>
      <c r="B30" s="37">
        <v>6944.5777200000002</v>
      </c>
      <c r="C30" s="37">
        <v>5589.6429500000004</v>
      </c>
      <c r="D30" s="37">
        <v>1354.9347700000001</v>
      </c>
      <c r="E30" s="31"/>
      <c r="F30" s="31"/>
      <c r="G30" s="31"/>
      <c r="H30" s="31"/>
    </row>
    <row r="31" spans="1:8" x14ac:dyDescent="0.3">
      <c r="A31" s="34" t="s">
        <v>67</v>
      </c>
      <c r="B31" s="37">
        <v>79452.798580000002</v>
      </c>
      <c r="C31" s="37">
        <v>15166.215690000001</v>
      </c>
      <c r="D31" s="37">
        <v>4386.85743</v>
      </c>
      <c r="E31" s="31"/>
      <c r="F31" s="31"/>
      <c r="G31" s="31"/>
      <c r="H31" s="31"/>
    </row>
    <row r="32" spans="1:8" ht="27.6" x14ac:dyDescent="0.3">
      <c r="A32" s="34" t="s">
        <v>68</v>
      </c>
      <c r="B32" s="37">
        <v>84718.058999999994</v>
      </c>
      <c r="C32" s="37">
        <v>3499.5479999999998</v>
      </c>
      <c r="D32" s="37">
        <v>950.803</v>
      </c>
      <c r="E32" s="31"/>
      <c r="F32" s="31"/>
      <c r="G32" s="31"/>
      <c r="H32" s="31"/>
    </row>
    <row r="33" spans="1:4" x14ac:dyDescent="0.3">
      <c r="A33" s="7" t="s">
        <v>69</v>
      </c>
      <c r="B33" s="17">
        <v>3308.404</v>
      </c>
      <c r="C33" s="17">
        <v>2284.2417599999999</v>
      </c>
      <c r="D33" s="17">
        <v>682.46587999999997</v>
      </c>
    </row>
    <row r="34" spans="1:4" x14ac:dyDescent="0.3">
      <c r="A34" s="7" t="s">
        <v>70</v>
      </c>
      <c r="B34" s="17">
        <v>6785.98369</v>
      </c>
      <c r="C34" s="17">
        <v>1799.2493999999999</v>
      </c>
      <c r="D34" s="17">
        <v>405.02001000000001</v>
      </c>
    </row>
    <row r="35" spans="1:4" ht="27.6" x14ac:dyDescent="0.3">
      <c r="A35" s="7" t="s">
        <v>71</v>
      </c>
      <c r="B35" s="17">
        <v>1092020.3278300001</v>
      </c>
      <c r="C35" s="17">
        <v>5067.9737699999996</v>
      </c>
      <c r="D35" s="17">
        <v>1290.4565600000001</v>
      </c>
    </row>
    <row r="36" spans="1:4" x14ac:dyDescent="0.3">
      <c r="A36" s="7" t="s">
        <v>72</v>
      </c>
      <c r="B36" s="17">
        <v>8621.0094399999998</v>
      </c>
      <c r="C36" s="17">
        <v>5655.9465899999996</v>
      </c>
      <c r="D36" s="17">
        <v>1591.19911</v>
      </c>
    </row>
    <row r="37" spans="1:4" x14ac:dyDescent="0.3">
      <c r="A37" s="7" t="s">
        <v>73</v>
      </c>
      <c r="B37" s="17">
        <v>487781.40396999998</v>
      </c>
      <c r="C37" s="17">
        <v>3452.98317</v>
      </c>
      <c r="D37" s="17">
        <v>849.91926999999998</v>
      </c>
    </row>
    <row r="38" spans="1:4" x14ac:dyDescent="0.3">
      <c r="A38" s="7" t="s">
        <v>74</v>
      </c>
      <c r="B38" s="17">
        <v>138612.03859000001</v>
      </c>
      <c r="C38" s="17">
        <v>38571.83956</v>
      </c>
      <c r="D38" s="17">
        <v>10684.04774</v>
      </c>
    </row>
    <row r="39" spans="1:4" x14ac:dyDescent="0.3">
      <c r="A39" s="7" t="s">
        <v>75</v>
      </c>
      <c r="B39" s="17">
        <v>509230.42382999999</v>
      </c>
      <c r="C39" s="17">
        <v>17835.660260000001</v>
      </c>
      <c r="D39" s="17">
        <v>7060.93977</v>
      </c>
    </row>
    <row r="40" spans="1:4" x14ac:dyDescent="0.3">
      <c r="A40" s="7" t="s">
        <v>76</v>
      </c>
      <c r="B40" s="17">
        <v>379191.78236999997</v>
      </c>
      <c r="C40" s="17">
        <v>33697.95508</v>
      </c>
      <c r="D40" s="17">
        <v>9587.7920599999998</v>
      </c>
    </row>
    <row r="41" spans="1:4" x14ac:dyDescent="0.3">
      <c r="A41" s="7" t="s">
        <v>77</v>
      </c>
      <c r="B41" s="17">
        <v>53705.169580000002</v>
      </c>
      <c r="C41" s="17">
        <v>2165.8446600000002</v>
      </c>
      <c r="D41" s="17">
        <v>613.12243999999998</v>
      </c>
    </row>
    <row r="42" spans="1:4" ht="27.6" x14ac:dyDescent="0.3">
      <c r="A42" s="7" t="s">
        <v>78</v>
      </c>
      <c r="B42" s="17">
        <v>93523.922699999996</v>
      </c>
      <c r="C42" s="17">
        <v>54614.353600000002</v>
      </c>
      <c r="D42" s="17">
        <v>28294.52853</v>
      </c>
    </row>
    <row r="43" spans="1:4" x14ac:dyDescent="0.3">
      <c r="A43" s="7" t="s">
        <v>79</v>
      </c>
      <c r="B43" s="17">
        <v>11221.10507</v>
      </c>
      <c r="C43" s="17">
        <v>1402.5249699999999</v>
      </c>
      <c r="D43" s="17">
        <v>279.19808</v>
      </c>
    </row>
    <row r="44" spans="1:4" x14ac:dyDescent="0.3">
      <c r="A44" s="7" t="s">
        <v>80</v>
      </c>
      <c r="B44" s="17">
        <v>8038.2445900000002</v>
      </c>
      <c r="C44" s="17">
        <v>4556.0298499999999</v>
      </c>
      <c r="D44" s="17">
        <v>1296.7381600000001</v>
      </c>
    </row>
    <row r="45" spans="1:4" x14ac:dyDescent="0.3">
      <c r="A45" s="7" t="s">
        <v>81</v>
      </c>
      <c r="B45" s="17">
        <v>7294.0675099999999</v>
      </c>
      <c r="C45" s="17">
        <v>4766.8287200000004</v>
      </c>
      <c r="D45" s="17">
        <v>1453.2061200000001</v>
      </c>
    </row>
    <row r="46" spans="1:4" x14ac:dyDescent="0.3">
      <c r="A46" s="7" t="s">
        <v>82</v>
      </c>
      <c r="B46" s="17">
        <v>3406.2794199999998</v>
      </c>
      <c r="C46" s="17">
        <v>1614.1279999999999</v>
      </c>
      <c r="D46" s="17">
        <v>603.33663999999999</v>
      </c>
    </row>
    <row r="47" spans="1:4" ht="27.6" x14ac:dyDescent="0.3">
      <c r="A47" s="7" t="s">
        <v>83</v>
      </c>
      <c r="B47" s="17">
        <v>38586.473259999999</v>
      </c>
      <c r="C47" s="17">
        <v>15989.597299999999</v>
      </c>
      <c r="D47" s="17">
        <v>4650.0523899999998</v>
      </c>
    </row>
    <row r="48" spans="1:4" x14ac:dyDescent="0.3">
      <c r="A48" s="7" t="s">
        <v>84</v>
      </c>
      <c r="B48" s="17">
        <v>4309.26314</v>
      </c>
      <c r="C48" s="17">
        <v>1252.114</v>
      </c>
      <c r="D48" s="17">
        <v>381.39947000000001</v>
      </c>
    </row>
    <row r="49" spans="1:4" x14ac:dyDescent="0.3">
      <c r="A49" s="7" t="s">
        <v>85</v>
      </c>
      <c r="B49" s="17">
        <v>121528.45718</v>
      </c>
      <c r="C49" s="17">
        <v>6042.4323400000003</v>
      </c>
      <c r="D49" s="17">
        <v>1695.75119</v>
      </c>
    </row>
    <row r="50" spans="1:4" x14ac:dyDescent="0.3">
      <c r="A50" s="7" t="s">
        <v>86</v>
      </c>
      <c r="B50" s="17">
        <v>16095.682199999999</v>
      </c>
      <c r="C50" s="17">
        <v>10340.607260000001</v>
      </c>
      <c r="D50" s="17">
        <v>2807.5057499999998</v>
      </c>
    </row>
    <row r="51" spans="1:4" x14ac:dyDescent="0.3">
      <c r="A51" s="7" t="s">
        <v>87</v>
      </c>
      <c r="B51" s="17">
        <v>1556.0143800000001</v>
      </c>
      <c r="C51" s="17">
        <v>1341.11681</v>
      </c>
      <c r="D51" s="17"/>
    </row>
    <row r="52" spans="1:4" x14ac:dyDescent="0.3">
      <c r="A52" s="7" t="s">
        <v>88</v>
      </c>
      <c r="B52" s="17">
        <v>2100.9697700000002</v>
      </c>
      <c r="C52" s="17">
        <v>1712.65</v>
      </c>
      <c r="D52" s="17">
        <v>293.11820999999998</v>
      </c>
    </row>
    <row r="53" spans="1:4" x14ac:dyDescent="0.3">
      <c r="A53" s="7" t="s">
        <v>89</v>
      </c>
      <c r="B53" s="17">
        <v>2940.3385199999998</v>
      </c>
      <c r="C53" s="17">
        <v>1962.4218000000001</v>
      </c>
      <c r="D53" s="17">
        <v>600</v>
      </c>
    </row>
    <row r="54" spans="1:4" x14ac:dyDescent="0.3">
      <c r="A54" s="7" t="s">
        <v>90</v>
      </c>
      <c r="B54" s="17">
        <v>2482.7129799999998</v>
      </c>
      <c r="C54" s="17">
        <v>1746.7645199999999</v>
      </c>
      <c r="D54" s="17">
        <v>414.50857000000002</v>
      </c>
    </row>
    <row r="55" spans="1:4" x14ac:dyDescent="0.3">
      <c r="A55" s="7" t="s">
        <v>91</v>
      </c>
      <c r="B55" s="17">
        <v>1685.0865899999999</v>
      </c>
      <c r="C55" s="17">
        <v>1032.6823999999999</v>
      </c>
      <c r="D55" s="17">
        <v>629.41029000000003</v>
      </c>
    </row>
    <row r="56" spans="1:4" x14ac:dyDescent="0.3">
      <c r="A56" s="7" t="s">
        <v>92</v>
      </c>
      <c r="B56" s="17">
        <v>941.78680999999995</v>
      </c>
      <c r="C56" s="17">
        <v>598.37743</v>
      </c>
      <c r="D56" s="17">
        <v>180.52829</v>
      </c>
    </row>
    <row r="57" spans="1:4" x14ac:dyDescent="0.3">
      <c r="A57" s="7" t="s">
        <v>93</v>
      </c>
      <c r="B57" s="17">
        <v>4034.8232499999999</v>
      </c>
      <c r="C57" s="17">
        <v>2030.1051600000001</v>
      </c>
      <c r="D57" s="17">
        <v>712.75519999999995</v>
      </c>
    </row>
    <row r="58" spans="1:4" ht="27.6" x14ac:dyDescent="0.3">
      <c r="A58" s="7" t="s">
        <v>94</v>
      </c>
      <c r="B58" s="17">
        <v>402044.22246000002</v>
      </c>
      <c r="C58" s="17">
        <v>17509.434949999999</v>
      </c>
      <c r="D58" s="17">
        <v>4395.1900699999997</v>
      </c>
    </row>
    <row r="59" spans="1:4" ht="27.6" x14ac:dyDescent="0.3">
      <c r="A59" s="7" t="s">
        <v>95</v>
      </c>
      <c r="B59" s="17">
        <v>785.75485000000003</v>
      </c>
      <c r="C59" s="17">
        <v>555.94731000000002</v>
      </c>
      <c r="D59" s="17">
        <v>167.89608000000001</v>
      </c>
    </row>
    <row r="60" spans="1:4" x14ac:dyDescent="0.3">
      <c r="A60" s="7" t="s">
        <v>96</v>
      </c>
      <c r="B60" s="17">
        <v>2657.5768600000001</v>
      </c>
      <c r="C60" s="17">
        <v>1679.38706</v>
      </c>
      <c r="D60" s="17">
        <v>507.17487999999997</v>
      </c>
    </row>
    <row r="61" spans="1:4" x14ac:dyDescent="0.3">
      <c r="A61" s="7" t="s">
        <v>97</v>
      </c>
      <c r="B61" s="17">
        <v>2419.81549</v>
      </c>
      <c r="C61" s="17">
        <v>1656.8386499999999</v>
      </c>
      <c r="D61" s="17">
        <v>492.76395000000002</v>
      </c>
    </row>
    <row r="62" spans="1:4" x14ac:dyDescent="0.3">
      <c r="A62" s="7" t="s">
        <v>98</v>
      </c>
      <c r="B62" s="17">
        <v>54310.655489999997</v>
      </c>
      <c r="C62" s="17">
        <v>3307.63508</v>
      </c>
      <c r="D62" s="17">
        <v>839.91564000000005</v>
      </c>
    </row>
    <row r="63" spans="1:4" x14ac:dyDescent="0.3">
      <c r="A63" s="7" t="s">
        <v>99</v>
      </c>
      <c r="B63" s="17">
        <v>30199.037420000001</v>
      </c>
      <c r="C63" s="17">
        <v>20459.653900000001</v>
      </c>
      <c r="D63" s="17">
        <v>5535.0097999999998</v>
      </c>
    </row>
    <row r="64" spans="1:4" x14ac:dyDescent="0.3">
      <c r="A64" s="7" t="s">
        <v>100</v>
      </c>
      <c r="B64" s="17">
        <v>3664.3688200000001</v>
      </c>
      <c r="C64" s="17">
        <v>1001.1581200000001</v>
      </c>
      <c r="D64" s="17">
        <v>361.5</v>
      </c>
    </row>
    <row r="65" spans="1:4" x14ac:dyDescent="0.3">
      <c r="A65" s="7" t="s">
        <v>101</v>
      </c>
      <c r="B65" s="17">
        <v>1946.5414599999999</v>
      </c>
      <c r="C65" s="17">
        <v>1139.32033</v>
      </c>
      <c r="D65" s="17">
        <v>394.60701</v>
      </c>
    </row>
    <row r="66" spans="1:4" x14ac:dyDescent="0.3">
      <c r="A66" s="7" t="s">
        <v>102</v>
      </c>
      <c r="B66" s="17">
        <v>2094.1532099999999</v>
      </c>
      <c r="C66" s="17">
        <v>1471.99521</v>
      </c>
      <c r="D66" s="17">
        <v>357.81173999999999</v>
      </c>
    </row>
    <row r="67" spans="1:4" ht="27.6" x14ac:dyDescent="0.3">
      <c r="A67" s="7" t="s">
        <v>103</v>
      </c>
      <c r="B67" s="17">
        <v>2269.0611399999998</v>
      </c>
      <c r="C67" s="17">
        <v>628.41395</v>
      </c>
      <c r="D67" s="17">
        <v>307.09115000000003</v>
      </c>
    </row>
    <row r="68" spans="1:4" x14ac:dyDescent="0.3">
      <c r="A68" s="18" t="s">
        <v>2</v>
      </c>
      <c r="B68" s="19">
        <v>3694828.2898200001</v>
      </c>
      <c r="C68" s="19">
        <v>311000.54092</v>
      </c>
      <c r="D68" s="19">
        <v>101280.50336</v>
      </c>
    </row>
  </sheetData>
  <mergeCells count="24">
    <mergeCell ref="A1:D1"/>
    <mergeCell ref="A2:D2"/>
    <mergeCell ref="A5:C5"/>
    <mergeCell ref="A12:C12"/>
    <mergeCell ref="A26:A27"/>
    <mergeCell ref="B26:B27"/>
    <mergeCell ref="C26:D26"/>
    <mergeCell ref="A6:C6"/>
    <mergeCell ref="A7:C7"/>
    <mergeCell ref="A8:C8"/>
    <mergeCell ref="A10:C10"/>
    <mergeCell ref="A11:C11"/>
    <mergeCell ref="A13:C13"/>
    <mergeCell ref="A14:C14"/>
    <mergeCell ref="A9:C9"/>
    <mergeCell ref="A15:C15"/>
    <mergeCell ref="A16:C16"/>
    <mergeCell ref="A17:C17"/>
    <mergeCell ref="A23:C23"/>
    <mergeCell ref="A18:C18"/>
    <mergeCell ref="A19:C19"/>
    <mergeCell ref="A20:C20"/>
    <mergeCell ref="A21:C21"/>
    <mergeCell ref="A22:C22"/>
  </mergeCells>
  <pageMargins left="0.70866141732283472" right="0.28999999999999998" top="0.47" bottom="0.55000000000000004" header="0.21" footer="0.31496062992125984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topLeftCell="C31" zoomScaleNormal="100" zoomScaleSheetLayoutView="100" workbookViewId="0">
      <selection activeCell="A34" sqref="A34:T34"/>
    </sheetView>
  </sheetViews>
  <sheetFormatPr defaultRowHeight="14.4" x14ac:dyDescent="0.3"/>
  <cols>
    <col min="1" max="1" width="35.33203125" customWidth="1"/>
    <col min="2" max="2" width="13.109375" customWidth="1"/>
    <col min="3" max="3" width="13.21875" customWidth="1"/>
    <col min="4" max="6" width="13.109375" customWidth="1"/>
    <col min="7" max="7" width="13.77734375" customWidth="1"/>
    <col min="8" max="8" width="13.5546875" customWidth="1"/>
    <col min="9" max="9" width="13.44140625" customWidth="1"/>
    <col min="10" max="10" width="12.6640625" customWidth="1"/>
    <col min="11" max="11" width="11" customWidth="1"/>
    <col min="12" max="12" width="13.109375" customWidth="1"/>
    <col min="13" max="13" width="14" customWidth="1"/>
    <col min="14" max="14" width="13.21875" customWidth="1"/>
    <col min="15" max="15" width="13" customWidth="1"/>
    <col min="16" max="16" width="9.5546875" customWidth="1"/>
  </cols>
  <sheetData>
    <row r="1" spans="1:20" s="12" customFormat="1" ht="15.6" x14ac:dyDescent="0.3">
      <c r="A1" s="15"/>
      <c r="C1" s="13" t="s">
        <v>8</v>
      </c>
    </row>
    <row r="2" spans="1:20" x14ac:dyDescent="0.3">
      <c r="A2" s="16" t="str">
        <f>TEXT(EndData2,"[$-FC19]ДД.ММ.ГГГ")</f>
        <v>00.01.1900</v>
      </c>
      <c r="C2" s="8"/>
      <c r="P2" s="10" t="s">
        <v>7</v>
      </c>
    </row>
    <row r="3" spans="1:20" s="11" customFormat="1" ht="52.8" x14ac:dyDescent="0.25">
      <c r="A3" s="14" t="s">
        <v>18</v>
      </c>
      <c r="B3" s="27" t="s">
        <v>19</v>
      </c>
      <c r="C3" s="28" t="s">
        <v>20</v>
      </c>
      <c r="D3" s="28" t="s">
        <v>21</v>
      </c>
      <c r="E3" s="28" t="s">
        <v>22</v>
      </c>
      <c r="F3" s="28" t="s">
        <v>23</v>
      </c>
      <c r="G3" s="28" t="s">
        <v>24</v>
      </c>
      <c r="H3" s="28" t="s">
        <v>25</v>
      </c>
      <c r="I3" s="28" t="s">
        <v>26</v>
      </c>
      <c r="J3" s="28" t="s">
        <v>27</v>
      </c>
      <c r="K3" s="28" t="s">
        <v>28</v>
      </c>
      <c r="L3" s="28" t="s">
        <v>29</v>
      </c>
      <c r="M3" s="28" t="s">
        <v>30</v>
      </c>
      <c r="N3" s="28" t="s">
        <v>31</v>
      </c>
      <c r="O3" s="28" t="s">
        <v>32</v>
      </c>
      <c r="P3" s="9" t="s">
        <v>6</v>
      </c>
    </row>
    <row r="4" spans="1:20" ht="27.6" x14ac:dyDescent="0.3">
      <c r="A4" s="26" t="s">
        <v>33</v>
      </c>
      <c r="B4" s="29"/>
      <c r="C4" s="29"/>
      <c r="D4" s="29"/>
      <c r="E4" s="29"/>
      <c r="F4" s="29"/>
      <c r="G4" s="29"/>
      <c r="H4" s="29"/>
      <c r="I4" s="29"/>
      <c r="J4" s="29">
        <v>1341.7130999999999</v>
      </c>
      <c r="K4" s="29">
        <v>189.8407</v>
      </c>
      <c r="L4" s="29"/>
      <c r="M4" s="29"/>
      <c r="N4" s="29"/>
      <c r="O4" s="29"/>
      <c r="P4" s="30">
        <v>1531.5537999999999</v>
      </c>
      <c r="Q4" s="25"/>
      <c r="R4" s="25"/>
      <c r="S4" s="25"/>
      <c r="T4" s="25"/>
    </row>
    <row r="5" spans="1:20" ht="41.4" x14ac:dyDescent="0.3">
      <c r="A5" s="26" t="s">
        <v>34</v>
      </c>
      <c r="B5" s="29"/>
      <c r="C5" s="29">
        <v>12804.7094</v>
      </c>
      <c r="D5" s="29">
        <v>19227</v>
      </c>
      <c r="E5" s="29">
        <v>7856.25</v>
      </c>
      <c r="F5" s="29">
        <v>8099.8333199999997</v>
      </c>
      <c r="G5" s="29">
        <v>22292.25</v>
      </c>
      <c r="H5" s="29">
        <v>6190.2728999999999</v>
      </c>
      <c r="I5" s="29">
        <v>5040.2331000000004</v>
      </c>
      <c r="J5" s="29">
        <v>313.79109999999997</v>
      </c>
      <c r="K5" s="29">
        <v>4621.5672999999997</v>
      </c>
      <c r="L5" s="29">
        <v>15000</v>
      </c>
      <c r="M5" s="29">
        <v>9231</v>
      </c>
      <c r="N5" s="29">
        <v>22904.702399999998</v>
      </c>
      <c r="O5" s="29">
        <v>14070.475</v>
      </c>
      <c r="P5" s="30">
        <v>147652.08452</v>
      </c>
      <c r="Q5" s="25"/>
      <c r="R5" s="25"/>
      <c r="S5" s="25"/>
      <c r="T5" s="25"/>
    </row>
    <row r="6" spans="1:20" ht="41.4" x14ac:dyDescent="0.3">
      <c r="A6" s="26" t="s">
        <v>35</v>
      </c>
      <c r="B6" s="29">
        <v>403</v>
      </c>
      <c r="C6" s="29"/>
      <c r="D6" s="29">
        <v>75</v>
      </c>
      <c r="E6" s="29">
        <v>300</v>
      </c>
      <c r="F6" s="29">
        <v>105</v>
      </c>
      <c r="G6" s="29">
        <v>100</v>
      </c>
      <c r="H6" s="29"/>
      <c r="I6" s="29"/>
      <c r="J6" s="29">
        <v>166.6</v>
      </c>
      <c r="K6" s="29"/>
      <c r="L6" s="29"/>
      <c r="M6" s="29">
        <v>18.25</v>
      </c>
      <c r="N6" s="29"/>
      <c r="O6" s="29"/>
      <c r="P6" s="30">
        <v>1167.8499999999999</v>
      </c>
      <c r="Q6" s="25"/>
      <c r="R6" s="25"/>
      <c r="S6" s="25"/>
      <c r="T6" s="25"/>
    </row>
    <row r="7" spans="1:20" ht="82.8" x14ac:dyDescent="0.3">
      <c r="A7" s="26" t="s">
        <v>36</v>
      </c>
      <c r="B7" s="29">
        <v>95054.702019999997</v>
      </c>
      <c r="C7" s="29">
        <v>74610.142370000001</v>
      </c>
      <c r="D7" s="29">
        <v>17634.075000000001</v>
      </c>
      <c r="E7" s="29">
        <v>12787.258</v>
      </c>
      <c r="F7" s="29">
        <v>5283.85</v>
      </c>
      <c r="G7" s="29">
        <v>16419.924999999999</v>
      </c>
      <c r="H7" s="29">
        <v>7000</v>
      </c>
      <c r="I7" s="29">
        <v>4257.6046100000003</v>
      </c>
      <c r="J7" s="29">
        <v>27052.238939999999</v>
      </c>
      <c r="K7" s="29">
        <v>11634.52766</v>
      </c>
      <c r="L7" s="29">
        <v>16832.838329999999</v>
      </c>
      <c r="M7" s="29">
        <v>12333.541660000001</v>
      </c>
      <c r="N7" s="29"/>
      <c r="O7" s="29">
        <v>16445.585999999999</v>
      </c>
      <c r="P7" s="30">
        <v>317346.28959</v>
      </c>
      <c r="Q7" s="25"/>
      <c r="R7" s="25"/>
      <c r="S7" s="25"/>
      <c r="T7" s="25"/>
    </row>
    <row r="8" spans="1:20" ht="110.4" x14ac:dyDescent="0.3">
      <c r="A8" s="26" t="s">
        <v>37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>
        <v>167.83099999999999</v>
      </c>
      <c r="N8" s="29"/>
      <c r="O8" s="29"/>
      <c r="P8" s="30">
        <v>167.83099999999999</v>
      </c>
      <c r="Q8" s="25"/>
      <c r="R8" s="25"/>
      <c r="S8" s="25"/>
      <c r="T8" s="25"/>
    </row>
    <row r="9" spans="1:20" ht="110.4" x14ac:dyDescent="0.3">
      <c r="A9" s="26" t="s">
        <v>38</v>
      </c>
      <c r="B9" s="29">
        <v>155.57650000000001</v>
      </c>
      <c r="C9" s="29">
        <v>45.356850000000001</v>
      </c>
      <c r="D9" s="29"/>
      <c r="E9" s="29"/>
      <c r="F9" s="29"/>
      <c r="G9" s="29"/>
      <c r="H9" s="29"/>
      <c r="I9" s="29"/>
      <c r="J9" s="29">
        <v>31.953880000000002</v>
      </c>
      <c r="K9" s="29"/>
      <c r="L9" s="29">
        <v>138.19999999999999</v>
      </c>
      <c r="M9" s="29"/>
      <c r="N9" s="29"/>
      <c r="O9" s="29"/>
      <c r="P9" s="30">
        <v>371.08722999999998</v>
      </c>
      <c r="Q9" s="25"/>
      <c r="R9" s="25"/>
      <c r="S9" s="25"/>
      <c r="T9" s="25"/>
    </row>
    <row r="10" spans="1:20" ht="82.8" x14ac:dyDescent="0.3">
      <c r="A10" s="26" t="s">
        <v>39</v>
      </c>
      <c r="B10" s="29"/>
      <c r="C10" s="29">
        <v>3953.0014999999999</v>
      </c>
      <c r="D10" s="29">
        <v>660.75</v>
      </c>
      <c r="E10" s="29">
        <v>537.5</v>
      </c>
      <c r="F10" s="29">
        <v>157.83332999999999</v>
      </c>
      <c r="G10" s="29">
        <v>624.41666999999995</v>
      </c>
      <c r="H10" s="29">
        <v>150.10659999999999</v>
      </c>
      <c r="I10" s="29">
        <v>42.982799999999997</v>
      </c>
      <c r="J10" s="29"/>
      <c r="K10" s="29"/>
      <c r="L10" s="29">
        <v>271.66665999999998</v>
      </c>
      <c r="M10" s="29">
        <v>241.08332999999999</v>
      </c>
      <c r="N10" s="29">
        <v>499.63339999999999</v>
      </c>
      <c r="O10" s="29">
        <v>142.25</v>
      </c>
      <c r="P10" s="30">
        <v>7281.2242900000001</v>
      </c>
      <c r="Q10" s="25"/>
      <c r="R10" s="25"/>
      <c r="S10" s="25"/>
      <c r="T10" s="25"/>
    </row>
    <row r="11" spans="1:20" ht="110.4" x14ac:dyDescent="0.3">
      <c r="A11" s="26" t="s">
        <v>40</v>
      </c>
      <c r="B11" s="29">
        <v>433.7</v>
      </c>
      <c r="C11" s="29">
        <v>344.13</v>
      </c>
      <c r="D11" s="29">
        <v>212.6</v>
      </c>
      <c r="E11" s="29"/>
      <c r="F11" s="29">
        <v>86.083330000000004</v>
      </c>
      <c r="G11" s="29">
        <v>86.083340000000007</v>
      </c>
      <c r="H11" s="29">
        <v>91.647800000000004</v>
      </c>
      <c r="I11" s="29">
        <v>198.75309999999999</v>
      </c>
      <c r="J11" s="29">
        <v>77.900000000000006</v>
      </c>
      <c r="K11" s="29">
        <v>60</v>
      </c>
      <c r="L11" s="29"/>
      <c r="M11" s="29">
        <v>92.833330000000004</v>
      </c>
      <c r="N11" s="29">
        <v>92.796199999999999</v>
      </c>
      <c r="O11" s="29">
        <v>69.141499999999994</v>
      </c>
      <c r="P11" s="30">
        <v>1845.6686</v>
      </c>
      <c r="Q11" s="25"/>
      <c r="R11" s="25"/>
      <c r="S11" s="25"/>
      <c r="T11" s="25"/>
    </row>
    <row r="12" spans="1:20" ht="69" x14ac:dyDescent="0.3">
      <c r="A12" s="26" t="s">
        <v>41</v>
      </c>
      <c r="B12" s="29">
        <v>602.5</v>
      </c>
      <c r="C12" s="29">
        <v>465</v>
      </c>
      <c r="D12" s="29">
        <v>369</v>
      </c>
      <c r="E12" s="29">
        <v>230.7</v>
      </c>
      <c r="F12" s="29">
        <v>170</v>
      </c>
      <c r="G12" s="29">
        <v>366.5</v>
      </c>
      <c r="H12" s="29">
        <v>140.23276999999999</v>
      </c>
      <c r="I12" s="29">
        <v>89</v>
      </c>
      <c r="J12" s="29">
        <v>328.81200000000001</v>
      </c>
      <c r="K12" s="29">
        <v>400</v>
      </c>
      <c r="L12" s="29">
        <v>163.16999999999999</v>
      </c>
      <c r="M12" s="29">
        <v>239</v>
      </c>
      <c r="N12" s="29">
        <v>237.5</v>
      </c>
      <c r="O12" s="29">
        <v>621.54924000000005</v>
      </c>
      <c r="P12" s="30">
        <v>4422.9640099999997</v>
      </c>
      <c r="Q12" s="25"/>
      <c r="R12" s="25"/>
      <c r="S12" s="25"/>
      <c r="T12" s="25"/>
    </row>
    <row r="13" spans="1:20" ht="96.6" x14ac:dyDescent="0.3">
      <c r="A13" s="26" t="s">
        <v>42</v>
      </c>
      <c r="B13" s="29">
        <v>1444.1</v>
      </c>
      <c r="C13" s="29">
        <v>797.58</v>
      </c>
      <c r="D13" s="29">
        <v>211.3</v>
      </c>
      <c r="E13" s="29">
        <v>187.9</v>
      </c>
      <c r="F13" s="29">
        <v>115</v>
      </c>
      <c r="G13" s="29">
        <v>147.55000000000001</v>
      </c>
      <c r="H13" s="29">
        <v>33</v>
      </c>
      <c r="I13" s="29">
        <v>104</v>
      </c>
      <c r="J13" s="29">
        <v>310.44</v>
      </c>
      <c r="K13" s="29">
        <v>135</v>
      </c>
      <c r="L13" s="29"/>
      <c r="M13" s="29">
        <v>261.72863000000001</v>
      </c>
      <c r="N13" s="29">
        <v>192.26253</v>
      </c>
      <c r="O13" s="29">
        <v>154.10534000000001</v>
      </c>
      <c r="P13" s="30">
        <v>4093.9665</v>
      </c>
      <c r="Q13" s="25"/>
      <c r="R13" s="25"/>
      <c r="S13" s="25"/>
      <c r="T13" s="25"/>
    </row>
    <row r="14" spans="1:20" ht="124.2" x14ac:dyDescent="0.3">
      <c r="A14" s="26" t="s">
        <v>43</v>
      </c>
      <c r="B14" s="29">
        <v>18470.891439999999</v>
      </c>
      <c r="C14" s="29">
        <v>1453.48</v>
      </c>
      <c r="D14" s="29">
        <v>130</v>
      </c>
      <c r="E14" s="29"/>
      <c r="F14" s="29"/>
      <c r="G14" s="29"/>
      <c r="H14" s="29"/>
      <c r="I14" s="29"/>
      <c r="J14" s="29">
        <v>230</v>
      </c>
      <c r="K14" s="29"/>
      <c r="L14" s="29"/>
      <c r="M14" s="29"/>
      <c r="N14" s="29"/>
      <c r="O14" s="29"/>
      <c r="P14" s="30">
        <v>20284.371439999999</v>
      </c>
      <c r="Q14" s="25"/>
      <c r="R14" s="25"/>
      <c r="S14" s="25"/>
      <c r="T14" s="25"/>
    </row>
    <row r="15" spans="1:20" ht="110.4" x14ac:dyDescent="0.3">
      <c r="A15" s="26" t="s">
        <v>44</v>
      </c>
      <c r="B15" s="29"/>
      <c r="C15" s="29">
        <v>2827.66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>
        <v>2827.66</v>
      </c>
      <c r="Q15" s="25"/>
      <c r="R15" s="25"/>
      <c r="S15" s="25"/>
      <c r="T15" s="25"/>
    </row>
    <row r="16" spans="1:20" ht="96.6" x14ac:dyDescent="0.3">
      <c r="A16" s="26" t="s">
        <v>45</v>
      </c>
      <c r="B16" s="29">
        <v>237.92500000000001</v>
      </c>
      <c r="C16" s="29">
        <v>250</v>
      </c>
      <c r="D16" s="29"/>
      <c r="E16" s="29"/>
      <c r="F16" s="29"/>
      <c r="G16" s="29">
        <v>9.3770000000000007</v>
      </c>
      <c r="H16" s="29"/>
      <c r="I16" s="29"/>
      <c r="J16" s="29">
        <v>94.114000000000004</v>
      </c>
      <c r="K16" s="29"/>
      <c r="L16" s="29"/>
      <c r="M16" s="29"/>
      <c r="N16" s="29"/>
      <c r="O16" s="29"/>
      <c r="P16" s="30">
        <v>591.41600000000005</v>
      </c>
      <c r="Q16" s="25"/>
      <c r="R16" s="25"/>
      <c r="S16" s="25"/>
      <c r="T16" s="25"/>
    </row>
    <row r="17" spans="1:20" ht="386.4" x14ac:dyDescent="0.3">
      <c r="A17" s="26" t="s">
        <v>46</v>
      </c>
      <c r="B17" s="29">
        <v>11626.9</v>
      </c>
      <c r="C17" s="29">
        <v>5949.5607600000003</v>
      </c>
      <c r="D17" s="29">
        <v>1247</v>
      </c>
      <c r="E17" s="29">
        <v>1250</v>
      </c>
      <c r="F17" s="29">
        <v>210</v>
      </c>
      <c r="G17" s="29">
        <v>2200</v>
      </c>
      <c r="H17" s="29">
        <v>1113.93362</v>
      </c>
      <c r="I17" s="29">
        <v>81</v>
      </c>
      <c r="J17" s="29">
        <v>2800</v>
      </c>
      <c r="K17" s="29">
        <v>530</v>
      </c>
      <c r="L17" s="29">
        <v>958.16600000000005</v>
      </c>
      <c r="M17" s="29">
        <v>1000</v>
      </c>
      <c r="N17" s="29">
        <v>1338.4230500000001</v>
      </c>
      <c r="O17" s="29">
        <v>868.31665999999996</v>
      </c>
      <c r="P17" s="30">
        <v>31173.300090000001</v>
      </c>
      <c r="Q17" s="25"/>
      <c r="R17" s="25"/>
      <c r="S17" s="25"/>
      <c r="T17" s="25"/>
    </row>
    <row r="18" spans="1:20" ht="179.4" x14ac:dyDescent="0.3">
      <c r="A18" s="26" t="s">
        <v>47</v>
      </c>
      <c r="B18" s="29">
        <v>138735.9405</v>
      </c>
      <c r="C18" s="29">
        <v>79000</v>
      </c>
      <c r="D18" s="29">
        <v>12214.49</v>
      </c>
      <c r="E18" s="29">
        <v>11950</v>
      </c>
      <c r="F18" s="29">
        <v>5000</v>
      </c>
      <c r="G18" s="29">
        <v>11500</v>
      </c>
      <c r="H18" s="29">
        <v>2350</v>
      </c>
      <c r="I18" s="29">
        <v>2500</v>
      </c>
      <c r="J18" s="29">
        <v>19226</v>
      </c>
      <c r="K18" s="29">
        <v>4850</v>
      </c>
      <c r="L18" s="29">
        <v>13327.8</v>
      </c>
      <c r="M18" s="29">
        <v>12500</v>
      </c>
      <c r="N18" s="29">
        <v>14648.92928</v>
      </c>
      <c r="O18" s="29">
        <v>12695.68129</v>
      </c>
      <c r="P18" s="30">
        <v>340498.84107000002</v>
      </c>
      <c r="Q18" s="25"/>
      <c r="R18" s="25"/>
      <c r="S18" s="25"/>
      <c r="T18" s="25"/>
    </row>
    <row r="19" spans="1:20" ht="110.4" x14ac:dyDescent="0.3">
      <c r="A19" s="26" t="s">
        <v>48</v>
      </c>
      <c r="B19" s="29">
        <v>4300</v>
      </c>
      <c r="C19" s="29">
        <v>800</v>
      </c>
      <c r="D19" s="29">
        <v>1000</v>
      </c>
      <c r="E19" s="29">
        <v>710</v>
      </c>
      <c r="F19" s="29">
        <v>250</v>
      </c>
      <c r="G19" s="29">
        <v>1400</v>
      </c>
      <c r="H19" s="29">
        <v>460</v>
      </c>
      <c r="I19" s="29">
        <v>60</v>
      </c>
      <c r="J19" s="29">
        <v>1600</v>
      </c>
      <c r="K19" s="29">
        <v>600</v>
      </c>
      <c r="L19" s="29"/>
      <c r="M19" s="29">
        <v>1600</v>
      </c>
      <c r="N19" s="29">
        <v>1117.5</v>
      </c>
      <c r="O19" s="29">
        <v>1003</v>
      </c>
      <c r="P19" s="30">
        <v>14900.5</v>
      </c>
      <c r="Q19" s="25"/>
      <c r="R19" s="25"/>
      <c r="S19" s="25"/>
      <c r="T19" s="25"/>
    </row>
    <row r="20" spans="1:20" ht="165.6" x14ac:dyDescent="0.3">
      <c r="A20" s="26" t="s">
        <v>49</v>
      </c>
      <c r="B20" s="29">
        <v>44.684640000000002</v>
      </c>
      <c r="C20" s="29">
        <v>46.400100000000002</v>
      </c>
      <c r="D20" s="29"/>
      <c r="E20" s="29"/>
      <c r="F20" s="29">
        <v>3.7250000000000001</v>
      </c>
      <c r="G20" s="29"/>
      <c r="H20" s="29"/>
      <c r="I20" s="29"/>
      <c r="J20" s="29">
        <v>7.45</v>
      </c>
      <c r="K20" s="29"/>
      <c r="L20" s="29"/>
      <c r="M20" s="29"/>
      <c r="N20" s="29"/>
      <c r="O20" s="29"/>
      <c r="P20" s="30">
        <v>102.25973999999999</v>
      </c>
      <c r="Q20" s="25"/>
      <c r="R20" s="25"/>
      <c r="S20" s="25"/>
      <c r="T20" s="25"/>
    </row>
    <row r="21" spans="1:20" ht="138" x14ac:dyDescent="0.3">
      <c r="A21" s="26" t="s">
        <v>50</v>
      </c>
      <c r="B21" s="29">
        <v>6752.174</v>
      </c>
      <c r="C21" s="29">
        <v>507.5</v>
      </c>
      <c r="D21" s="29">
        <v>100</v>
      </c>
      <c r="E21" s="29">
        <v>275</v>
      </c>
      <c r="F21" s="29">
        <v>95</v>
      </c>
      <c r="G21" s="29">
        <v>350</v>
      </c>
      <c r="H21" s="29">
        <v>8.8800299999999996</v>
      </c>
      <c r="I21" s="29">
        <v>21.75</v>
      </c>
      <c r="J21" s="29">
        <v>800</v>
      </c>
      <c r="K21" s="29">
        <v>310</v>
      </c>
      <c r="L21" s="29">
        <v>379.08300000000003</v>
      </c>
      <c r="M21" s="29">
        <v>371</v>
      </c>
      <c r="N21" s="29"/>
      <c r="O21" s="29">
        <v>505.03</v>
      </c>
      <c r="P21" s="30">
        <v>10475.417030000001</v>
      </c>
      <c r="Q21" s="25"/>
      <c r="R21" s="25"/>
      <c r="S21" s="25"/>
      <c r="T21" s="25"/>
    </row>
    <row r="22" spans="1:20" ht="110.4" x14ac:dyDescent="0.3">
      <c r="A22" s="26" t="s">
        <v>51</v>
      </c>
      <c r="B22" s="29"/>
      <c r="C22" s="29"/>
      <c r="D22" s="29"/>
      <c r="E22" s="29">
        <v>867.31320000000005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>
        <v>867.31320000000005</v>
      </c>
      <c r="Q22" s="25"/>
      <c r="R22" s="25"/>
      <c r="S22" s="25"/>
      <c r="T22" s="25"/>
    </row>
    <row r="23" spans="1:20" ht="138" x14ac:dyDescent="0.3">
      <c r="A23" s="26" t="s">
        <v>52</v>
      </c>
      <c r="B23" s="29">
        <v>77822.912509999995</v>
      </c>
      <c r="C23" s="29">
        <v>31000</v>
      </c>
      <c r="D23" s="29">
        <v>5538</v>
      </c>
      <c r="E23" s="29">
        <v>4700</v>
      </c>
      <c r="F23" s="29">
        <v>1450</v>
      </c>
      <c r="G23" s="29">
        <v>4115</v>
      </c>
      <c r="H23" s="29">
        <v>2422.35</v>
      </c>
      <c r="I23" s="29">
        <v>470</v>
      </c>
      <c r="J23" s="29">
        <v>10883.2</v>
      </c>
      <c r="K23" s="29">
        <v>2207.1999999999998</v>
      </c>
      <c r="L23" s="29">
        <v>2133.1950000000002</v>
      </c>
      <c r="M23" s="29">
        <v>3000</v>
      </c>
      <c r="N23" s="29">
        <v>2250</v>
      </c>
      <c r="O23" s="29">
        <v>3476.5434</v>
      </c>
      <c r="P23" s="30">
        <v>151468.40091</v>
      </c>
      <c r="Q23" s="25"/>
      <c r="R23" s="25"/>
      <c r="S23" s="25"/>
      <c r="T23" s="25"/>
    </row>
    <row r="24" spans="1:20" ht="82.8" x14ac:dyDescent="0.3">
      <c r="A24" s="26" t="s">
        <v>53</v>
      </c>
      <c r="B24" s="29">
        <v>47842.833299999998</v>
      </c>
      <c r="C24" s="29">
        <v>8031</v>
      </c>
      <c r="D24" s="29">
        <v>3300</v>
      </c>
      <c r="E24" s="29">
        <v>1795.65</v>
      </c>
      <c r="F24" s="29">
        <v>700</v>
      </c>
      <c r="G24" s="29">
        <v>3140</v>
      </c>
      <c r="H24" s="29">
        <v>308.19099999999997</v>
      </c>
      <c r="I24" s="29">
        <v>307.37700000000001</v>
      </c>
      <c r="J24" s="29">
        <v>5420.9974000000002</v>
      </c>
      <c r="K24" s="29">
        <v>900</v>
      </c>
      <c r="L24" s="29"/>
      <c r="M24" s="29">
        <v>806.44899999999996</v>
      </c>
      <c r="N24" s="29">
        <v>2928.00171</v>
      </c>
      <c r="O24" s="29">
        <v>1328.47163</v>
      </c>
      <c r="P24" s="30">
        <v>76808.971040000004</v>
      </c>
      <c r="Q24" s="25"/>
      <c r="R24" s="25"/>
      <c r="S24" s="25"/>
      <c r="T24" s="25"/>
    </row>
    <row r="25" spans="1:20" ht="110.4" x14ac:dyDescent="0.3">
      <c r="A25" s="26" t="s">
        <v>54</v>
      </c>
      <c r="B25" s="29">
        <v>2444.16462</v>
      </c>
      <c r="C25" s="29">
        <v>1200</v>
      </c>
      <c r="D25" s="29">
        <v>332</v>
      </c>
      <c r="E25" s="29">
        <v>159</v>
      </c>
      <c r="F25" s="29">
        <v>51.75</v>
      </c>
      <c r="G25" s="29">
        <v>235</v>
      </c>
      <c r="H25" s="29">
        <v>6.0060000000000002</v>
      </c>
      <c r="I25" s="29">
        <v>26</v>
      </c>
      <c r="J25" s="29">
        <v>260</v>
      </c>
      <c r="K25" s="29">
        <v>65.855999999999995</v>
      </c>
      <c r="L25" s="29">
        <v>70</v>
      </c>
      <c r="M25" s="29">
        <v>115</v>
      </c>
      <c r="N25" s="29">
        <v>102.712</v>
      </c>
      <c r="O25" s="29">
        <v>115.245</v>
      </c>
      <c r="P25" s="30">
        <v>5182.73362</v>
      </c>
      <c r="Q25" s="25"/>
      <c r="R25" s="25"/>
      <c r="S25" s="25"/>
      <c r="T25" s="25"/>
    </row>
    <row r="26" spans="1:20" ht="96.6" x14ac:dyDescent="0.3">
      <c r="A26" s="26" t="s">
        <v>55</v>
      </c>
      <c r="B26" s="29">
        <v>300</v>
      </c>
      <c r="C26" s="29">
        <v>150</v>
      </c>
      <c r="D26" s="29"/>
      <c r="E26" s="29">
        <v>150</v>
      </c>
      <c r="F26" s="29"/>
      <c r="G26" s="29">
        <v>150</v>
      </c>
      <c r="H26" s="29"/>
      <c r="I26" s="29"/>
      <c r="J26" s="29"/>
      <c r="K26" s="29"/>
      <c r="L26" s="29"/>
      <c r="M26" s="29"/>
      <c r="N26" s="29"/>
      <c r="O26" s="29"/>
      <c r="P26" s="30">
        <v>750</v>
      </c>
      <c r="Q26" s="25"/>
      <c r="R26" s="25"/>
      <c r="S26" s="25"/>
      <c r="T26" s="25"/>
    </row>
    <row r="27" spans="1:20" ht="55.2" x14ac:dyDescent="0.3">
      <c r="A27" s="26" t="s">
        <v>56</v>
      </c>
      <c r="B27" s="29"/>
      <c r="C27" s="29"/>
      <c r="D27" s="29">
        <v>1187.1579999999999</v>
      </c>
      <c r="E27" s="29"/>
      <c r="F27" s="29">
        <v>94.6</v>
      </c>
      <c r="G27" s="29">
        <v>873.84167000000002</v>
      </c>
      <c r="H27" s="29"/>
      <c r="I27" s="29">
        <v>840.97189000000003</v>
      </c>
      <c r="J27" s="29">
        <v>3265.0934400000001</v>
      </c>
      <c r="K27" s="29"/>
      <c r="L27" s="29"/>
      <c r="M27" s="29">
        <v>245.51</v>
      </c>
      <c r="N27" s="29"/>
      <c r="O27" s="29"/>
      <c r="P27" s="30">
        <v>6507.1750000000002</v>
      </c>
      <c r="Q27" s="25"/>
      <c r="R27" s="25"/>
      <c r="S27" s="25"/>
      <c r="T27" s="25"/>
    </row>
    <row r="28" spans="1:20" ht="82.8" x14ac:dyDescent="0.3">
      <c r="A28" s="26" t="s">
        <v>57</v>
      </c>
      <c r="B28" s="29"/>
      <c r="C28" s="29">
        <v>42</v>
      </c>
      <c r="D28" s="29">
        <v>11</v>
      </c>
      <c r="E28" s="29"/>
      <c r="F28" s="29">
        <v>6</v>
      </c>
      <c r="G28" s="29">
        <v>94</v>
      </c>
      <c r="H28" s="29">
        <v>60</v>
      </c>
      <c r="I28" s="29">
        <v>17</v>
      </c>
      <c r="J28" s="29"/>
      <c r="K28" s="29">
        <v>76</v>
      </c>
      <c r="L28" s="29">
        <v>161</v>
      </c>
      <c r="M28" s="29"/>
      <c r="N28" s="29"/>
      <c r="O28" s="29">
        <v>93</v>
      </c>
      <c r="P28" s="30">
        <v>560</v>
      </c>
      <c r="Q28" s="25"/>
      <c r="R28" s="25"/>
      <c r="S28" s="25"/>
      <c r="T28" s="25"/>
    </row>
    <row r="29" spans="1:20" ht="110.4" x14ac:dyDescent="0.3">
      <c r="A29" s="26" t="s">
        <v>58</v>
      </c>
      <c r="B29" s="29"/>
      <c r="C29" s="29">
        <v>490.45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>
        <v>490.45</v>
      </c>
      <c r="Q29" s="25"/>
      <c r="R29" s="25"/>
      <c r="S29" s="25"/>
      <c r="T29" s="25"/>
    </row>
    <row r="30" spans="1:20" ht="69" x14ac:dyDescent="0.3">
      <c r="A30" s="26" t="s">
        <v>59</v>
      </c>
      <c r="B30" s="29"/>
      <c r="C30" s="29"/>
      <c r="D30" s="29"/>
      <c r="E30" s="29"/>
      <c r="F30" s="29"/>
      <c r="G30" s="29"/>
      <c r="H30" s="29"/>
      <c r="I30" s="29"/>
      <c r="J30" s="29">
        <v>43176</v>
      </c>
      <c r="K30" s="29"/>
      <c r="L30" s="29"/>
      <c r="M30" s="29"/>
      <c r="N30" s="29"/>
      <c r="O30" s="29"/>
      <c r="P30" s="30">
        <v>43176</v>
      </c>
      <c r="Q30" s="25"/>
      <c r="R30" s="25"/>
      <c r="S30" s="25"/>
      <c r="T30" s="25"/>
    </row>
    <row r="31" spans="1:20" ht="41.4" x14ac:dyDescent="0.3">
      <c r="A31" s="26" t="s">
        <v>60</v>
      </c>
      <c r="B31" s="29"/>
      <c r="C31" s="29">
        <v>1308.0999999999999</v>
      </c>
      <c r="D31" s="29">
        <v>301.85000000000002</v>
      </c>
      <c r="E31" s="29">
        <v>436.1</v>
      </c>
      <c r="F31" s="29">
        <v>134.19999999999999</v>
      </c>
      <c r="G31" s="29">
        <v>67.099999999999994</v>
      </c>
      <c r="H31" s="29">
        <v>234.8</v>
      </c>
      <c r="I31" s="29">
        <v>76.599999999999994</v>
      </c>
      <c r="J31" s="29"/>
      <c r="K31" s="29">
        <v>178.95</v>
      </c>
      <c r="L31" s="29">
        <v>431.1</v>
      </c>
      <c r="M31" s="29">
        <v>359.25</v>
      </c>
      <c r="N31" s="29">
        <v>431.1</v>
      </c>
      <c r="O31" s="29">
        <v>359.25</v>
      </c>
      <c r="P31" s="30">
        <v>4318.3999999999996</v>
      </c>
      <c r="Q31" s="25"/>
      <c r="R31" s="25"/>
      <c r="S31" s="25"/>
      <c r="T31" s="25"/>
    </row>
    <row r="32" spans="1:20" ht="55.2" x14ac:dyDescent="0.3">
      <c r="A32" s="26" t="s">
        <v>61</v>
      </c>
      <c r="B32" s="29">
        <v>185.57184000000001</v>
      </c>
      <c r="C32" s="29">
        <v>120</v>
      </c>
      <c r="D32" s="29"/>
      <c r="E32" s="29"/>
      <c r="F32" s="29"/>
      <c r="G32" s="29"/>
      <c r="H32" s="29"/>
      <c r="I32" s="29"/>
      <c r="J32" s="29">
        <v>139.17887999999999</v>
      </c>
      <c r="K32" s="29"/>
      <c r="L32" s="29"/>
      <c r="M32" s="29"/>
      <c r="N32" s="29">
        <v>2.5974400000000002</v>
      </c>
      <c r="O32" s="29"/>
      <c r="P32" s="30">
        <v>447.34816000000001</v>
      </c>
      <c r="Q32" s="25"/>
      <c r="R32" s="25"/>
      <c r="S32" s="25"/>
      <c r="T32" s="25"/>
    </row>
    <row r="33" spans="1:20" ht="124.2" x14ac:dyDescent="0.3">
      <c r="A33" s="26" t="s">
        <v>62</v>
      </c>
      <c r="B33" s="29"/>
      <c r="C33" s="29"/>
      <c r="D33" s="29">
        <v>919.2</v>
      </c>
      <c r="E33" s="29">
        <v>370.45</v>
      </c>
      <c r="F33" s="29">
        <v>126.85</v>
      </c>
      <c r="G33" s="29">
        <v>588.15</v>
      </c>
      <c r="H33" s="29">
        <v>168.65</v>
      </c>
      <c r="I33" s="29">
        <v>30.05</v>
      </c>
      <c r="J33" s="29">
        <v>1087.4000000000001</v>
      </c>
      <c r="K33" s="29">
        <v>177.5</v>
      </c>
      <c r="L33" s="29">
        <v>282.64999999999998</v>
      </c>
      <c r="M33" s="29">
        <v>274.85000000000002</v>
      </c>
      <c r="N33" s="29">
        <v>356.05</v>
      </c>
      <c r="O33" s="29">
        <v>107.25</v>
      </c>
      <c r="P33" s="30">
        <v>4489.05</v>
      </c>
      <c r="Q33" s="25"/>
      <c r="R33" s="25"/>
      <c r="S33" s="25"/>
      <c r="T33" s="25"/>
    </row>
    <row r="34" spans="1:20" x14ac:dyDescent="0.3">
      <c r="A34" s="23" t="s">
        <v>63</v>
      </c>
      <c r="B34" s="30">
        <v>406857.57637000002</v>
      </c>
      <c r="C34" s="30">
        <v>226196.07097999999</v>
      </c>
      <c r="D34" s="30">
        <v>64670.423000000003</v>
      </c>
      <c r="E34" s="30">
        <v>44563.121200000001</v>
      </c>
      <c r="F34" s="30">
        <v>22139.724979999999</v>
      </c>
      <c r="G34" s="30">
        <v>64759.193679999997</v>
      </c>
      <c r="H34" s="30">
        <v>20738.07072</v>
      </c>
      <c r="I34" s="30">
        <v>14163.3225</v>
      </c>
      <c r="J34" s="30">
        <v>118612.88274</v>
      </c>
      <c r="K34" s="30">
        <v>26936.44166</v>
      </c>
      <c r="L34" s="30">
        <v>50148.868990000003</v>
      </c>
      <c r="M34" s="30">
        <v>42857.326950000002</v>
      </c>
      <c r="N34" s="30">
        <v>47102.208010000002</v>
      </c>
      <c r="O34" s="30">
        <v>52054.895060000003</v>
      </c>
      <c r="P34" s="30">
        <v>1201800.12684</v>
      </c>
      <c r="Q34" s="24"/>
      <c r="R34" s="24"/>
      <c r="S34" s="24"/>
      <c r="T34" s="24"/>
    </row>
  </sheetData>
  <pageMargins left="0.23622047244094491" right="0.15748031496062992" top="0.19685039370078741" bottom="0.31496062992125984" header="0.19685039370078741" footer="0.15748031496062992"/>
  <pageSetup paperSize="9" scale="6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2015-03-23T22:44:19Z</dcterms:modified>
</cp:coreProperties>
</file>