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 activeTab="1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Учреждения!$27:$28</definedName>
    <definedName name="_xlnm.Print_Area" localSheetId="1">'Муниципальные районы'!$A$1:$P$13</definedName>
    <definedName name="_xlnm.Print_Area" localSheetId="0">Учреждения!$A$1:$E$63</definedName>
  </definedNames>
  <calcPr calcId="145621" refMode="R1C1"/>
</workbook>
</file>

<file path=xl/calcChain.xml><?xml version="1.0" encoding="utf-8"?>
<calcChain xmlns="http://schemas.openxmlformats.org/spreadsheetml/2006/main">
  <c r="E8" i="1" l="1"/>
  <c r="E9" i="1"/>
  <c r="E25" i="1"/>
  <c r="B11" i="2"/>
  <c r="A2" i="2" l="1"/>
  <c r="B2" i="2" s="1"/>
  <c r="C2" i="2" s="1"/>
  <c r="A12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<sst xmlns="http://schemas.openxmlformats.org/spreadsheetml/2006/main" count="88" uniqueCount="87">
  <si>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</si>
  <si>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</si>
  <si>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</si>
  <si>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</si>
  <si>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</si>
  <si>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</si>
  <si>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</si>
  <si>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</si>
  <si>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</si>
  <si>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</si>
  <si>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</si>
  <si>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</si>
  <si>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</si>
  <si>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</si>
  <si>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</si>
  <si>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</si>
  <si>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</si>
  <si>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</si>
  <si>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</si>
  <si>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</si>
  <si>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</si>
  <si>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</si>
  <si>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</si>
  <si>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</si>
  <si>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</si>
  <si>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</si>
  <si>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</si>
  <si>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</si>
  <si>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</si>
  <si>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</si>
  <si>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</si>
  <si>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Субсидии местным бюджетам на реализацию основных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</si>
  <si>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</si>
  <si>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на выполнение государственных полномочий Камчатского края по предоставлению единовременной денежной выплаты гражданам, усыновившим (удочерившим) ребенка (детей) в Камчатском крае</t>
  </si>
  <si>
    <t>Иные межбюджетные трансферты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 на территории Камчатского края</t>
  </si>
  <si>
    <t>Выплата единовременного пособия при всех формах устройства детей, лишенных родительского попечения, в семью</t>
  </si>
  <si>
    <t>Всего:</t>
  </si>
  <si>
    <t>26.03.2015</t>
  </si>
  <si>
    <t>Законодательное Собрание Камчатского края</t>
  </si>
  <si>
    <t>Контрольно-счетная палата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</si>
  <si>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</si>
  <si>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</si>
  <si>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</si>
  <si>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</si>
  <si>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</si>
  <si>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</si>
  <si>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</si>
  <si>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</si>
  <si>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</si>
  <si>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</si>
  <si>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</si>
  <si>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</si>
  <si>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</si>
  <si>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</si>
  <si>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</si>
  <si>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</si>
  <si>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</si>
  <si>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</si>
  <si>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</si>
  <si>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</si>
  <si>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</si>
  <si>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</si>
  <si>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развития, предпринимательства и торговли Камчатского края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</si>
  <si>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</si>
  <si>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</si>
  <si>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</si>
  <si>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</si>
  <si>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</si>
  <si>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Министерство территориального развития Камчатского края</t>
  </si>
  <si>
    <t>Представительство Губернатора и Правительства Камчатского края при Правительстве Российской Федерации</t>
  </si>
  <si>
    <t>ИТОГО</t>
  </si>
  <si>
    <t>20.03.2015</t>
  </si>
  <si>
    <t>Межбюджетные трансферты, передаваемые бюджетам субъектов Российской Федерации на содержание депутатов Государственной Думы и их помощников</t>
  </si>
  <si>
    <t xml:space="preserve"> Межбюджетные трансферты, передаваемые бюджетам субъектов Российской Федерации на содержание членов Совета Федерации и их помощников</t>
  </si>
  <si>
    <t xml:space="preserve"> Прочие межбюджетные трансферты, передаваемые бюджетам субъектов Российской Федерации</t>
  </si>
  <si>
    <t>Единая субвенция бюджетам субъектов Российской Федерации</t>
  </si>
  <si>
    <t xml:space="preserve"> Дотации бюджетам субъектов Российской Федерации на поддержку мер по обеспечению сбалансированности бюджетов</t>
  </si>
  <si>
    <t>Субвенции бюджетам субъектов Российской Федерации на оказание отдельным категориям граждан государственной социальной помощи по обеспечению лекарственными препаратами, медицинскими изделиями, а также специализированными продуктами лечебного питания для детей-инвалидов</t>
  </si>
  <si>
    <t xml:space="preserve"> Субвенции бюджетам субъектов Российской Федерации на оплату жилищно-коммунальных услуг отдельным категориям граждан</t>
  </si>
  <si>
    <t xml:space="preserve"> 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</si>
  <si>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</si>
  <si>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</si>
  <si>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Субсидии бюджетам субъектов Российской Федерации на реализацию дополнительных мероприятий, направленных на снижение напряженности на рынке труда субъектов Российской Федерации</t>
  </si>
  <si>
    <t xml:space="preserve"> Субвенции бюджетам субъектов Российской Федерации на осуществление отдельных полномочий в области лесных отношений</t>
  </si>
  <si>
    <t xml:space="preserve"> Возврат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</si>
  <si>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 xml:space="preserve"> 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</si>
  <si>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 xml:space="preserve"> 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</si>
</sst>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view="pageBreakPreview" zoomScaleNormal="100" zoomScaleSheetLayoutView="100" workbookViewId="0">
      <selection activeCell="E9" sqref="E9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3" t="s">
        <v>0</v>
      </c>
      <c r="B1" s="43"/>
      <c r="C1" s="43"/>
      <c r="D1" s="43"/>
      <c r="E1" s="43"/>
      <c r="F1" s="29" t="s">
        <v>71</v>
      </c>
      <c r="G1" s="30" t="str">
        <f>TEXT(F1,"[$-FC19]ДД ММММ")</f>
        <v>20 марта</v>
      </c>
      <c r="H1" s="30" t="str">
        <f>TEXT(F1,"[$-FC19]ДД.ММ.ГГГ \г")</f>
        <v>20.03.2015 г</v>
      </c>
    </row>
    <row r="2" spans="1:9" ht="15.6" x14ac:dyDescent="0.3">
      <c r="A2" s="43" t="str">
        <f>CONCATENATE("с ",G1," по ",G2,"ода")</f>
        <v>с 20 марта по 26 марта 2015 года</v>
      </c>
      <c r="B2" s="43"/>
      <c r="C2" s="43"/>
      <c r="D2" s="43"/>
      <c r="E2" s="43"/>
      <c r="F2" s="29" t="s">
        <v>37</v>
      </c>
      <c r="G2" s="30" t="str">
        <f>TEXT(F2,"[$-FC19]ДД ММММ ГГГ \г")</f>
        <v>26 марта 2015 г</v>
      </c>
      <c r="H2" s="30" t="str">
        <f>TEXT(F2,"[$-FC19]ДД.ММ.ГГГ \г")</f>
        <v>26.03.2015 г</v>
      </c>
      <c r="I2" s="20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4" t="str">
        <f>CONCATENATE("Остатки средств на ",H1,".")</f>
        <v>Остатки средств на 20.03.2015 г.</v>
      </c>
      <c r="B5" s="45"/>
      <c r="C5" s="45"/>
      <c r="D5" s="46"/>
      <c r="E5" s="8">
        <v>3569217.1</v>
      </c>
      <c r="F5" s="20"/>
    </row>
    <row r="6" spans="1:9" x14ac:dyDescent="0.3">
      <c r="A6" s="9"/>
      <c r="B6" s="10"/>
      <c r="C6" s="10"/>
      <c r="D6" s="10"/>
      <c r="E6" s="11"/>
    </row>
    <row r="7" spans="1:9" x14ac:dyDescent="0.3">
      <c r="A7" s="53" t="s">
        <v>2</v>
      </c>
      <c r="B7" s="54"/>
      <c r="C7" s="54"/>
      <c r="D7" s="54"/>
      <c r="E7" s="12"/>
    </row>
    <row r="8" spans="1:9" x14ac:dyDescent="0.3">
      <c r="A8" s="48" t="s">
        <v>3</v>
      </c>
      <c r="B8" s="54"/>
      <c r="C8" s="54"/>
      <c r="D8" s="54"/>
      <c r="E8" s="59">
        <f>E25-E9</f>
        <v>217562.75363999981</v>
      </c>
    </row>
    <row r="9" spans="1:9" x14ac:dyDescent="0.3">
      <c r="A9" s="55" t="s">
        <v>4</v>
      </c>
      <c r="B9" s="54"/>
      <c r="C9" s="54"/>
      <c r="D9" s="54"/>
      <c r="E9" s="61">
        <f>SUM(E10:E24)</f>
        <v>172290.30000000002</v>
      </c>
    </row>
    <row r="10" spans="1:9" ht="27" customHeight="1" x14ac:dyDescent="0.3">
      <c r="A10" s="55" t="s">
        <v>72</v>
      </c>
      <c r="B10" s="54"/>
      <c r="C10" s="54"/>
      <c r="D10" s="54"/>
      <c r="E10" s="61">
        <v>21</v>
      </c>
    </row>
    <row r="11" spans="1:9" ht="29.4" customHeight="1" x14ac:dyDescent="0.3">
      <c r="A11" s="55" t="s">
        <v>73</v>
      </c>
      <c r="B11" s="54"/>
      <c r="C11" s="54"/>
      <c r="D11" s="54"/>
      <c r="E11" s="61">
        <v>62.5</v>
      </c>
    </row>
    <row r="12" spans="1:9" ht="14.4" customHeight="1" x14ac:dyDescent="0.3">
      <c r="A12" s="55" t="s">
        <v>74</v>
      </c>
      <c r="B12" s="54"/>
      <c r="C12" s="54"/>
      <c r="D12" s="54"/>
      <c r="E12" s="61">
        <v>1378.7</v>
      </c>
    </row>
    <row r="13" spans="1:9" x14ac:dyDescent="0.3">
      <c r="A13" s="55" t="s">
        <v>75</v>
      </c>
      <c r="B13" s="54"/>
      <c r="C13" s="54"/>
      <c r="D13" s="54"/>
      <c r="E13" s="61">
        <v>148.69999999999999</v>
      </c>
    </row>
    <row r="14" spans="1:9" ht="13.2" customHeight="1" x14ac:dyDescent="0.3">
      <c r="A14" s="55" t="s">
        <v>76</v>
      </c>
      <c r="B14" s="54"/>
      <c r="C14" s="54"/>
      <c r="D14" s="54"/>
      <c r="E14" s="61">
        <v>28472</v>
      </c>
    </row>
    <row r="15" spans="1:9" ht="42" customHeight="1" x14ac:dyDescent="0.3">
      <c r="A15" s="55" t="s">
        <v>77</v>
      </c>
      <c r="B15" s="54"/>
      <c r="C15" s="54"/>
      <c r="D15" s="54"/>
      <c r="E15" s="61">
        <v>94613.6</v>
      </c>
    </row>
    <row r="16" spans="1:9" ht="25.2" customHeight="1" x14ac:dyDescent="0.3">
      <c r="A16" s="55" t="s">
        <v>78</v>
      </c>
      <c r="B16" s="54"/>
      <c r="C16" s="54"/>
      <c r="D16" s="54"/>
      <c r="E16" s="61">
        <v>3377.1</v>
      </c>
    </row>
    <row r="17" spans="1:5" ht="30" customHeight="1" x14ac:dyDescent="0.3">
      <c r="A17" s="55" t="s">
        <v>79</v>
      </c>
      <c r="B17" s="54"/>
      <c r="C17" s="54"/>
      <c r="D17" s="54"/>
      <c r="E17" s="61">
        <v>15717.800000000001</v>
      </c>
    </row>
    <row r="18" spans="1:5" ht="43.2" customHeight="1" x14ac:dyDescent="0.3">
      <c r="A18" s="55" t="s">
        <v>80</v>
      </c>
      <c r="B18" s="54"/>
      <c r="C18" s="54"/>
      <c r="D18" s="54"/>
      <c r="E18" s="61">
        <v>130</v>
      </c>
    </row>
    <row r="19" spans="1:5" ht="31.8" customHeight="1" x14ac:dyDescent="0.3">
      <c r="A19" s="55" t="s">
        <v>81</v>
      </c>
      <c r="B19" s="54"/>
      <c r="C19" s="54"/>
      <c r="D19" s="54"/>
      <c r="E19" s="61">
        <v>50.7</v>
      </c>
    </row>
    <row r="20" spans="1:5" ht="28.2" customHeight="1" x14ac:dyDescent="0.3">
      <c r="A20" s="55" t="s">
        <v>82</v>
      </c>
      <c r="B20" s="54"/>
      <c r="C20" s="54"/>
      <c r="D20" s="54"/>
      <c r="E20" s="61">
        <v>1015.1</v>
      </c>
    </row>
    <row r="21" spans="1:5" ht="27.6" customHeight="1" x14ac:dyDescent="0.3">
      <c r="A21" s="55" t="s">
        <v>83</v>
      </c>
      <c r="B21" s="54"/>
      <c r="C21" s="54"/>
      <c r="D21" s="54"/>
      <c r="E21" s="61">
        <v>540.1</v>
      </c>
    </row>
    <row r="22" spans="1:5" ht="25.2" customHeight="1" x14ac:dyDescent="0.3">
      <c r="A22" s="55" t="s">
        <v>84</v>
      </c>
      <c r="B22" s="54"/>
      <c r="C22" s="54"/>
      <c r="D22" s="54"/>
      <c r="E22" s="61">
        <v>14675.199999999999</v>
      </c>
    </row>
    <row r="23" spans="1:5" ht="29.4" customHeight="1" x14ac:dyDescent="0.3">
      <c r="A23" s="56" t="s">
        <v>85</v>
      </c>
      <c r="B23" s="57"/>
      <c r="C23" s="57"/>
      <c r="D23" s="58"/>
      <c r="E23" s="61">
        <v>12000</v>
      </c>
    </row>
    <row r="24" spans="1:5" ht="28.2" customHeight="1" x14ac:dyDescent="0.3">
      <c r="A24" s="56" t="s">
        <v>86</v>
      </c>
      <c r="B24" s="57"/>
      <c r="C24" s="57"/>
      <c r="D24" s="58"/>
      <c r="E24" s="61">
        <v>87.800000000000011</v>
      </c>
    </row>
    <row r="25" spans="1:5" x14ac:dyDescent="0.3">
      <c r="A25" s="47" t="s">
        <v>5</v>
      </c>
      <c r="B25" s="48"/>
      <c r="C25" s="48"/>
      <c r="D25" s="48"/>
      <c r="E25" s="60">
        <f>'Муниципальные районы'!B12-Учреждения!E5+'Муниципальные районы'!B11</f>
        <v>389853.05363999982</v>
      </c>
    </row>
    <row r="26" spans="1:5" x14ac:dyDescent="0.3">
      <c r="A26" s="13"/>
      <c r="B26" s="14"/>
      <c r="C26" s="14"/>
      <c r="D26" s="6"/>
      <c r="E26" s="15"/>
    </row>
    <row r="27" spans="1:5" x14ac:dyDescent="0.3">
      <c r="A27" s="49" t="s">
        <v>14</v>
      </c>
      <c r="B27" s="51" t="s">
        <v>6</v>
      </c>
      <c r="C27" s="52" t="s">
        <v>7</v>
      </c>
      <c r="D27" s="52"/>
      <c r="E27" s="52"/>
    </row>
    <row r="28" spans="1:5" ht="82.8" x14ac:dyDescent="0.3">
      <c r="A28" s="50"/>
      <c r="B28" s="51"/>
      <c r="C28" s="16" t="s">
        <v>8</v>
      </c>
      <c r="D28" s="16" t="s">
        <v>9</v>
      </c>
      <c r="E28" s="16" t="s">
        <v>10</v>
      </c>
    </row>
    <row r="29" spans="1:5" x14ac:dyDescent="0.3">
      <c r="A29" s="19" t="s">
        <v>38</v>
      </c>
      <c r="B29" s="17">
        <v>764.75602000000003</v>
      </c>
      <c r="C29" s="17">
        <v>37.168500000000002</v>
      </c>
      <c r="D29" s="17"/>
      <c r="E29" s="17"/>
    </row>
    <row r="30" spans="1:5" x14ac:dyDescent="0.3">
      <c r="A30" s="19" t="s">
        <v>39</v>
      </c>
      <c r="B30" s="17">
        <v>515.16823999999997</v>
      </c>
      <c r="C30" s="17"/>
      <c r="D30" s="17"/>
      <c r="E30" s="17"/>
    </row>
    <row r="31" spans="1:5" x14ac:dyDescent="0.3">
      <c r="A31" s="19" t="s">
        <v>40</v>
      </c>
      <c r="B31" s="17">
        <v>19020.813310000001</v>
      </c>
      <c r="C31" s="17"/>
      <c r="D31" s="17"/>
      <c r="E31" s="17"/>
    </row>
    <row r="32" spans="1:5" ht="27.6" x14ac:dyDescent="0.3">
      <c r="A32" s="19" t="s">
        <v>41</v>
      </c>
      <c r="B32" s="17">
        <v>6816.34</v>
      </c>
      <c r="C32" s="17"/>
      <c r="D32" s="17"/>
      <c r="E32" s="17"/>
    </row>
    <row r="33" spans="1:5" x14ac:dyDescent="0.3">
      <c r="A33" s="19" t="s">
        <v>42</v>
      </c>
      <c r="B33" s="17">
        <v>125.55</v>
      </c>
      <c r="C33" s="17"/>
      <c r="D33" s="17"/>
      <c r="E33" s="17"/>
    </row>
    <row r="34" spans="1:5" x14ac:dyDescent="0.3">
      <c r="A34" s="19" t="s">
        <v>43</v>
      </c>
      <c r="B34" s="17">
        <v>50.613999999999997</v>
      </c>
      <c r="C34" s="17"/>
      <c r="D34" s="17"/>
      <c r="E34" s="17"/>
    </row>
    <row r="35" spans="1:5" ht="27.6" x14ac:dyDescent="0.3">
      <c r="A35" s="19" t="s">
        <v>44</v>
      </c>
      <c r="B35" s="17">
        <v>108602.12515000001</v>
      </c>
      <c r="C35" s="17">
        <v>47</v>
      </c>
      <c r="D35" s="17">
        <v>71.099999999999994</v>
      </c>
      <c r="E35" s="17"/>
    </row>
    <row r="36" spans="1:5" x14ac:dyDescent="0.3">
      <c r="A36" s="19" t="s">
        <v>45</v>
      </c>
      <c r="B36" s="17">
        <v>1789.4301499999999</v>
      </c>
      <c r="C36" s="17"/>
      <c r="D36" s="17"/>
      <c r="E36" s="17"/>
    </row>
    <row r="37" spans="1:5" x14ac:dyDescent="0.3">
      <c r="A37" s="19" t="s">
        <v>46</v>
      </c>
      <c r="B37" s="17">
        <v>-6101.6661700000004</v>
      </c>
      <c r="C37" s="17">
        <v>3050</v>
      </c>
      <c r="D37" s="17"/>
      <c r="E37" s="17">
        <v>-7.5</v>
      </c>
    </row>
    <row r="38" spans="1:5" x14ac:dyDescent="0.3">
      <c r="A38" s="19" t="s">
        <v>47</v>
      </c>
      <c r="B38" s="17">
        <v>10275.602800000001</v>
      </c>
      <c r="C38" s="17">
        <v>5466</v>
      </c>
      <c r="D38" s="17">
        <v>1651.63985</v>
      </c>
      <c r="E38" s="17">
        <v>520.40419999999995</v>
      </c>
    </row>
    <row r="39" spans="1:5" x14ac:dyDescent="0.3">
      <c r="A39" s="19" t="s">
        <v>48</v>
      </c>
      <c r="B39" s="17">
        <v>19155.55632</v>
      </c>
      <c r="C39" s="17">
        <v>150</v>
      </c>
      <c r="D39" s="17"/>
      <c r="E39" s="17">
        <v>11230.460209999999</v>
      </c>
    </row>
    <row r="40" spans="1:5" x14ac:dyDescent="0.3">
      <c r="A40" s="19" t="s">
        <v>49</v>
      </c>
      <c r="B40" s="17">
        <v>26449.8246</v>
      </c>
      <c r="C40" s="17"/>
      <c r="D40" s="17"/>
      <c r="E40" s="17"/>
    </row>
    <row r="41" spans="1:5" ht="27.6" x14ac:dyDescent="0.3">
      <c r="A41" s="19" t="s">
        <v>50</v>
      </c>
      <c r="B41" s="17">
        <v>3147.8948300000002</v>
      </c>
      <c r="C41" s="17"/>
      <c r="D41" s="17"/>
      <c r="E41" s="17"/>
    </row>
    <row r="42" spans="1:5" x14ac:dyDescent="0.3">
      <c r="A42" s="19" t="s">
        <v>51</v>
      </c>
      <c r="B42" s="17">
        <v>884.31509000000005</v>
      </c>
      <c r="C42" s="17"/>
      <c r="D42" s="17"/>
      <c r="E42" s="17"/>
    </row>
    <row r="43" spans="1:5" x14ac:dyDescent="0.3">
      <c r="A43" s="19" t="s">
        <v>52</v>
      </c>
      <c r="B43" s="17">
        <v>1274.2684400000001</v>
      </c>
      <c r="C43" s="17">
        <v>250</v>
      </c>
      <c r="D43" s="17"/>
      <c r="E43" s="17"/>
    </row>
    <row r="44" spans="1:5" x14ac:dyDescent="0.3">
      <c r="A44" s="19" t="s">
        <v>53</v>
      </c>
      <c r="B44" s="17">
        <v>449.46681999999998</v>
      </c>
      <c r="C44" s="17">
        <v>102.76334</v>
      </c>
      <c r="D44" s="17"/>
      <c r="E44" s="17"/>
    </row>
    <row r="45" spans="1:5" x14ac:dyDescent="0.3">
      <c r="A45" s="19" t="s">
        <v>54</v>
      </c>
      <c r="B45" s="17">
        <v>1423.8923500000001</v>
      </c>
      <c r="C45" s="17">
        <v>1039.1783499999999</v>
      </c>
      <c r="D45" s="17">
        <v>383.58080999999999</v>
      </c>
      <c r="E45" s="17"/>
    </row>
    <row r="46" spans="1:5" ht="27.6" x14ac:dyDescent="0.3">
      <c r="A46" s="19" t="s">
        <v>55</v>
      </c>
      <c r="B46" s="17">
        <v>12084.85197</v>
      </c>
      <c r="C46" s="17"/>
      <c r="D46" s="17"/>
      <c r="E46" s="17">
        <v>11776.63</v>
      </c>
    </row>
    <row r="47" spans="1:5" x14ac:dyDescent="0.3">
      <c r="A47" s="19" t="s">
        <v>56</v>
      </c>
      <c r="B47" s="17">
        <v>590.84849999999994</v>
      </c>
      <c r="C47" s="17"/>
      <c r="D47" s="17"/>
      <c r="E47" s="17"/>
    </row>
    <row r="48" spans="1:5" x14ac:dyDescent="0.3">
      <c r="A48" s="19" t="s">
        <v>57</v>
      </c>
      <c r="B48" s="17">
        <v>2861.66651</v>
      </c>
      <c r="C48" s="17"/>
      <c r="D48" s="17"/>
      <c r="E48" s="17"/>
    </row>
    <row r="49" spans="1:5" x14ac:dyDescent="0.3">
      <c r="A49" s="19" t="s">
        <v>58</v>
      </c>
      <c r="B49" s="17">
        <v>1589.61394</v>
      </c>
      <c r="C49" s="17">
        <v>906</v>
      </c>
      <c r="D49" s="17">
        <v>525.20869000000005</v>
      </c>
      <c r="E49" s="17"/>
    </row>
    <row r="50" spans="1:5" x14ac:dyDescent="0.3">
      <c r="A50" s="19" t="s">
        <v>59</v>
      </c>
      <c r="B50" s="17">
        <v>36.5002</v>
      </c>
      <c r="C50" s="17"/>
      <c r="D50" s="17"/>
      <c r="E50" s="17"/>
    </row>
    <row r="51" spans="1:5" x14ac:dyDescent="0.3">
      <c r="A51" s="19" t="s">
        <v>60</v>
      </c>
      <c r="B51" s="17">
        <v>90.346999999999994</v>
      </c>
      <c r="C51" s="17"/>
      <c r="D51" s="17"/>
      <c r="E51" s="17"/>
    </row>
    <row r="52" spans="1:5" x14ac:dyDescent="0.3">
      <c r="A52" s="19" t="s">
        <v>61</v>
      </c>
      <c r="B52" s="17">
        <v>2778.4379100000001</v>
      </c>
      <c r="C52" s="17">
        <v>2105.1059500000001</v>
      </c>
      <c r="D52" s="17">
        <v>671.83896000000004</v>
      </c>
      <c r="E52" s="17"/>
    </row>
    <row r="53" spans="1:5" ht="27.6" x14ac:dyDescent="0.3">
      <c r="A53" s="19" t="s">
        <v>62</v>
      </c>
      <c r="B53" s="17">
        <v>268554.01329999999</v>
      </c>
      <c r="C53" s="17"/>
      <c r="D53" s="17"/>
      <c r="E53" s="17"/>
    </row>
    <row r="54" spans="1:5" x14ac:dyDescent="0.3">
      <c r="A54" s="19" t="s">
        <v>63</v>
      </c>
      <c r="B54" s="17">
        <v>1675.4548400000001</v>
      </c>
      <c r="C54" s="17">
        <v>1007.95964</v>
      </c>
      <c r="D54" s="17">
        <v>398.39920000000001</v>
      </c>
      <c r="E54" s="17"/>
    </row>
    <row r="55" spans="1:5" x14ac:dyDescent="0.3">
      <c r="A55" s="19" t="s">
        <v>64</v>
      </c>
      <c r="B55" s="17">
        <v>307.9135</v>
      </c>
      <c r="C55" s="17"/>
      <c r="D55" s="17"/>
      <c r="E55" s="17"/>
    </row>
    <row r="56" spans="1:5" x14ac:dyDescent="0.3">
      <c r="A56" s="19" t="s">
        <v>65</v>
      </c>
      <c r="B56" s="17">
        <v>-23630.772110000002</v>
      </c>
      <c r="C56" s="17">
        <v>-283.13747000000001</v>
      </c>
      <c r="D56" s="17"/>
      <c r="E56" s="17">
        <v>-5455.35</v>
      </c>
    </row>
    <row r="57" spans="1:5" x14ac:dyDescent="0.3">
      <c r="A57" s="19" t="s">
        <v>66</v>
      </c>
      <c r="B57" s="17">
        <v>4345.1877100000002</v>
      </c>
      <c r="C57" s="17">
        <v>2638.35743</v>
      </c>
      <c r="D57" s="17">
        <v>1226.8511000000001</v>
      </c>
      <c r="E57" s="17"/>
    </row>
    <row r="58" spans="1:5" x14ac:dyDescent="0.3">
      <c r="A58" s="19" t="s">
        <v>67</v>
      </c>
      <c r="B58" s="17">
        <v>275.45159999999998</v>
      </c>
      <c r="C58" s="17">
        <v>90.5</v>
      </c>
      <c r="D58" s="17"/>
      <c r="E58" s="17"/>
    </row>
    <row r="59" spans="1:5" x14ac:dyDescent="0.3">
      <c r="A59" s="19" t="s">
        <v>68</v>
      </c>
      <c r="B59" s="17">
        <v>150.0018</v>
      </c>
      <c r="C59" s="17">
        <v>8.0000000000000004E-4</v>
      </c>
      <c r="D59" s="17">
        <v>150.001</v>
      </c>
      <c r="E59" s="17"/>
    </row>
    <row r="60" spans="1:5" ht="27.6" x14ac:dyDescent="0.3">
      <c r="A60" s="19" t="s">
        <v>69</v>
      </c>
      <c r="B60" s="17">
        <v>200</v>
      </c>
      <c r="C60" s="17">
        <v>170</v>
      </c>
      <c r="D60" s="17">
        <v>30</v>
      </c>
      <c r="E60" s="17"/>
    </row>
    <row r="61" spans="1:5" x14ac:dyDescent="0.3">
      <c r="A61" s="21" t="s">
        <v>70</v>
      </c>
      <c r="B61" s="18">
        <v>466553.46862</v>
      </c>
      <c r="C61" s="18">
        <v>16776.896540000002</v>
      </c>
      <c r="D61" s="18">
        <v>5108.6196099999997</v>
      </c>
      <c r="E61" s="18">
        <v>18064.644410000001</v>
      </c>
    </row>
  </sheetData>
  <mergeCells count="25">
    <mergeCell ref="A25:D25"/>
    <mergeCell ref="A8:D8"/>
    <mergeCell ref="A9:D9"/>
    <mergeCell ref="A10:D10"/>
    <mergeCell ref="A13:D13"/>
    <mergeCell ref="A15:D15"/>
    <mergeCell ref="A16:D16"/>
    <mergeCell ref="A18:D18"/>
    <mergeCell ref="A19:D19"/>
    <mergeCell ref="A11:D11"/>
    <mergeCell ref="A12:D12"/>
    <mergeCell ref="A17:D17"/>
    <mergeCell ref="A14:D14"/>
    <mergeCell ref="A24:D24"/>
    <mergeCell ref="A23:D23"/>
    <mergeCell ref="A20:D20"/>
    <mergeCell ref="A21:D21"/>
    <mergeCell ref="A22:D22"/>
    <mergeCell ref="A1:E1"/>
    <mergeCell ref="A2:E2"/>
    <mergeCell ref="A5:D5"/>
    <mergeCell ref="A27:A28"/>
    <mergeCell ref="B27:B28"/>
    <mergeCell ref="C27:E27"/>
    <mergeCell ref="A7:D7"/>
  </mergeCells>
  <pageMargins left="0.70866141732283472" right="0.17" top="0.17" bottom="0.25" header="0.17" footer="0.17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"/>
  <sheetViews>
    <sheetView tabSelected="1" view="pageBreakPreview" topLeftCell="A7" zoomScaleNormal="100" zoomScaleSheetLayoutView="100" workbookViewId="0">
      <selection activeCell="B13" sqref="B13"/>
    </sheetView>
  </sheetViews>
  <sheetFormatPr defaultRowHeight="14.4" x14ac:dyDescent="0.3"/>
  <cols>
    <col min="1" max="1" width="38.33203125" customWidth="1"/>
    <col min="2" max="2" width="13.109375" customWidth="1"/>
    <col min="3" max="3" width="13.5546875" customWidth="1"/>
    <col min="4" max="4" width="13.44140625" customWidth="1"/>
    <col min="5" max="7" width="14" customWidth="1"/>
    <col min="8" max="8" width="13.88671875" customWidth="1"/>
    <col min="9" max="9" width="12.88671875" customWidth="1"/>
    <col min="10" max="10" width="12.6640625" customWidth="1"/>
    <col min="11" max="11" width="11" customWidth="1"/>
    <col min="12" max="12" width="13.33203125" customWidth="1"/>
    <col min="13" max="14" width="13.6640625" customWidth="1"/>
    <col min="15" max="15" width="13.88671875" customWidth="1"/>
  </cols>
  <sheetData>
    <row r="1" spans="1:20" s="27" customFormat="1" ht="15.6" x14ac:dyDescent="0.3">
      <c r="A1" s="41" t="s">
        <v>37</v>
      </c>
      <c r="C1" s="28" t="s">
        <v>13</v>
      </c>
    </row>
    <row r="2" spans="1:20" x14ac:dyDescent="0.3">
      <c r="A2" s="36" t="str">
        <f>TEXT(EndData2,"[$-FC19]ДД.ММ.ГГГ")</f>
        <v>26.03.2015</v>
      </c>
      <c r="B2" s="36">
        <f>A2+1</f>
        <v>42090</v>
      </c>
      <c r="C2" s="42" t="str">
        <f>TEXT(B2,"[$-FC19]ДД.ММ.ГГГ")</f>
        <v>27.03.2015</v>
      </c>
      <c r="P2" s="25" t="s">
        <v>12</v>
      </c>
    </row>
    <row r="3" spans="1:20" s="26" customFormat="1" ht="51.75" customHeight="1" x14ac:dyDescent="0.25">
      <c r="A3" s="33" t="s">
        <v>15</v>
      </c>
      <c r="B3" s="40" t="s">
        <v>16</v>
      </c>
      <c r="C3" s="37" t="s">
        <v>17</v>
      </c>
      <c r="D3" s="37" t="s">
        <v>18</v>
      </c>
      <c r="E3" s="37" t="s">
        <v>19</v>
      </c>
      <c r="F3" s="37" t="s">
        <v>20</v>
      </c>
      <c r="G3" s="37" t="s">
        <v>21</v>
      </c>
      <c r="H3" s="37" t="s">
        <v>22</v>
      </c>
      <c r="I3" s="37" t="s">
        <v>23</v>
      </c>
      <c r="J3" s="37" t="s">
        <v>24</v>
      </c>
      <c r="K3" s="37" t="s">
        <v>25</v>
      </c>
      <c r="L3" s="37" t="s">
        <v>26</v>
      </c>
      <c r="M3" s="37" t="s">
        <v>27</v>
      </c>
      <c r="N3" s="37" t="s">
        <v>28</v>
      </c>
      <c r="O3" s="37" t="s">
        <v>29</v>
      </c>
      <c r="P3" s="22" t="s">
        <v>11</v>
      </c>
    </row>
    <row r="4" spans="1:20" ht="93" x14ac:dyDescent="0.3">
      <c r="A4" s="23" t="s">
        <v>31</v>
      </c>
      <c r="B4" s="38">
        <v>2141.6750000000002</v>
      </c>
      <c r="C4" s="38">
        <v>581.423</v>
      </c>
      <c r="D4" s="38">
        <v>240.422</v>
      </c>
      <c r="E4" s="38">
        <v>826.67200000000003</v>
      </c>
      <c r="F4" s="38"/>
      <c r="G4" s="38">
        <v>537.80700000000002</v>
      </c>
      <c r="H4" s="38"/>
      <c r="I4" s="38"/>
      <c r="J4" s="38">
        <v>4313.92</v>
      </c>
      <c r="K4" s="38"/>
      <c r="L4" s="38">
        <v>1075.614</v>
      </c>
      <c r="M4" s="38">
        <v>131.22499999999999</v>
      </c>
      <c r="N4" s="38"/>
      <c r="O4" s="38">
        <v>142.285</v>
      </c>
      <c r="P4" s="24">
        <v>9991.0429999999997</v>
      </c>
      <c r="Q4" s="25"/>
      <c r="R4" s="25"/>
      <c r="S4" s="25"/>
      <c r="T4" s="25"/>
    </row>
    <row r="5" spans="1:20" ht="66.599999999999994" x14ac:dyDescent="0.3">
      <c r="A5" s="23" t="s">
        <v>32</v>
      </c>
      <c r="B5" s="38"/>
      <c r="C5" s="38">
        <v>14597.756100000001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24">
        <v>14597.756100000001</v>
      </c>
      <c r="Q5" s="25"/>
      <c r="R5" s="25"/>
      <c r="S5" s="25"/>
      <c r="T5" s="25"/>
    </row>
    <row r="6" spans="1:20" ht="79.8" x14ac:dyDescent="0.3">
      <c r="A6" s="23" t="s">
        <v>33</v>
      </c>
      <c r="B6" s="38"/>
      <c r="C6" s="38"/>
      <c r="D6" s="38"/>
      <c r="E6" s="38"/>
      <c r="F6" s="38"/>
      <c r="G6" s="38"/>
      <c r="H6" s="38"/>
      <c r="I6" s="38"/>
      <c r="J6" s="38">
        <v>150</v>
      </c>
      <c r="K6" s="38"/>
      <c r="L6" s="38"/>
      <c r="M6" s="38"/>
      <c r="N6" s="38"/>
      <c r="O6" s="38"/>
      <c r="P6" s="24">
        <v>150</v>
      </c>
      <c r="Q6" s="25"/>
      <c r="R6" s="25"/>
      <c r="S6" s="25"/>
      <c r="T6" s="25"/>
    </row>
    <row r="7" spans="1:20" ht="93" x14ac:dyDescent="0.3">
      <c r="A7" s="23" t="s">
        <v>34</v>
      </c>
      <c r="B7" s="38"/>
      <c r="C7" s="38">
        <v>214.2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24">
        <v>214.2</v>
      </c>
      <c r="Q7" s="25"/>
      <c r="R7" s="25"/>
      <c r="S7" s="25"/>
      <c r="T7" s="25"/>
    </row>
    <row r="8" spans="1:20" ht="40.200000000000003" x14ac:dyDescent="0.3">
      <c r="A8" s="23" t="s">
        <v>35</v>
      </c>
      <c r="B8" s="38"/>
      <c r="C8" s="38"/>
      <c r="D8" s="38"/>
      <c r="E8" s="38"/>
      <c r="F8" s="38"/>
      <c r="G8" s="38"/>
      <c r="H8" s="38"/>
      <c r="I8" s="38"/>
      <c r="J8" s="38">
        <v>92.785920000000004</v>
      </c>
      <c r="K8" s="38"/>
      <c r="L8" s="38"/>
      <c r="M8" s="38"/>
      <c r="N8" s="38"/>
      <c r="O8" s="38"/>
      <c r="P8" s="24">
        <v>92.785920000000004</v>
      </c>
      <c r="Q8" s="25"/>
      <c r="R8" s="25"/>
      <c r="S8" s="25"/>
      <c r="T8" s="25"/>
    </row>
    <row r="9" spans="1:20" x14ac:dyDescent="0.3">
      <c r="A9" s="31" t="s">
        <v>36</v>
      </c>
      <c r="B9" s="39">
        <v>2141.6750000000002</v>
      </c>
      <c r="C9" s="39">
        <v>15393.3791</v>
      </c>
      <c r="D9" s="39">
        <v>240.422</v>
      </c>
      <c r="E9" s="39">
        <v>826.67200000000003</v>
      </c>
      <c r="F9" s="39"/>
      <c r="G9" s="39">
        <v>537.80700000000002</v>
      </c>
      <c r="H9" s="39"/>
      <c r="I9" s="39"/>
      <c r="J9" s="39">
        <v>4556.7059200000003</v>
      </c>
      <c r="K9" s="39"/>
      <c r="L9" s="39">
        <v>1075.614</v>
      </c>
      <c r="M9" s="39">
        <v>131.22499999999999</v>
      </c>
      <c r="N9" s="39"/>
      <c r="O9" s="39">
        <v>142.285</v>
      </c>
      <c r="P9" s="24">
        <v>25045.785019999999</v>
      </c>
      <c r="Q9" s="32"/>
      <c r="R9" s="32"/>
      <c r="S9" s="32"/>
      <c r="T9" s="32"/>
    </row>
    <row r="11" spans="1:20" x14ac:dyDescent="0.3">
      <c r="A11" s="35" t="s">
        <v>30</v>
      </c>
      <c r="B11" s="34">
        <f>P9+Учреждения!B61</f>
        <v>491599.25364000001</v>
      </c>
    </row>
    <row r="12" spans="1:20" ht="32.25" customHeight="1" x14ac:dyDescent="0.3">
      <c r="A12" s="35" t="str">
        <f>CONCATENATE("Остатки бюджетных средств на ",C2,"г.")</f>
        <v>Остатки бюджетных средств на 27.03.2015г.</v>
      </c>
      <c r="B12" s="34">
        <v>3467470.9</v>
      </c>
    </row>
  </sheetData>
  <pageMargins left="0.23622047244094491" right="0.23622047244094491" top="0.74803149606299213" bottom="0.74803149606299213" header="0.31496062992125984" footer="0.31496062992125984"/>
  <pageSetup paperSize="9" scale="61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2015-03-29T22:01:17Z</dcterms:modified>
</cp:coreProperties>
</file>