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_xlnm.Print_Titles" localSheetId="0">Бюджетополучатели!$97:$98</definedName>
    <definedName name="_xlnm.Print_Titles" localSheetId="1">'Муниципальные районы'!$1:$3</definedName>
    <definedName name="_xlnm.Print_Area" localSheetId="0">Бюджетополучатели!$A$1:$D$140</definedName>
    <definedName name="_xlnm.Print_Area" localSheetId="1">'Муниципальные районы'!$A$1:$P$37</definedName>
  </definedNames>
  <calcPr calcId="145621"/>
</workbook>
</file>

<file path=xl/calcChain.xml><?xml version="1.0" encoding="utf-8"?>
<calcChain xmlns="http://schemas.openxmlformats.org/spreadsheetml/2006/main">
  <c r="F1" i="1" l="1"/>
  <c r="G1" i="1"/>
  <c r="F2" i="1"/>
  <c r="G2" i="1"/>
  <c r="F3" i="1"/>
  <c r="G3" i="1"/>
  <c r="H7" i="1"/>
  <c r="J8" i="1"/>
  <c r="D7" i="1" l="1"/>
  <c r="D10" i="1"/>
  <c r="D13" i="1" l="1"/>
  <c r="D8" i="1"/>
  <c r="D9" i="1" l="1"/>
  <c r="D6" i="1" s="1"/>
  <c r="H6" i="1" s="1"/>
  <c r="E6" i="1" l="1"/>
  <c r="A2" i="1" s="1"/>
  <c r="E3" i="1" l="1"/>
  <c r="A11" i="1" l="1"/>
  <c r="A2" i="2"/>
  <c r="A5" i="1" l="1"/>
</calcChain>
</file>

<file path=xl/sharedStrings.xml><?xml version="1.0" encoding="utf-8"?>
<sst xmlns="http://schemas.openxmlformats.org/spreadsheetml/2006/main" count="184" uniqueCount="181">
  <si>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</si>
  <si>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</si>
  <si>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</si>
  <si>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</si>
  <si>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</si>
  <si>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</si>
  <si>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</si>
  <si>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</si>
  <si>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</si>
  <si>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</si>
  <si>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</si>
  <si>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</si>
  <si>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</si>
  <si>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</si>
  <si>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</si>
  <si>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</si>
  <si>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</si>
  <si>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</si>
  <si>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</si>
  <si>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</si>
  <si>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</si>
  <si>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</si>
  <si>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</si>
  <si>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</si>
  <si>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</si>
  <si>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</si>
  <si>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</si>
  <si>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</si>
  <si>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</si>
  <si>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</si>
  <si>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</si>
  <si>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</si>
  <si>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</si>
  <si>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</si>
  <si>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</si>
  <si>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</si>
  <si>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</si>
  <si>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</si>
  <si>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</si>
  <si>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</si>
  <si>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</si>
  <si>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</si>
  <si>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</si>
  <si>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</si>
  <si>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</si>
  <si>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</si>
  <si>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</si>
  <si>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</si>
  <si>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</si>
  <si>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</si>
  <si>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</si>
  <si>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осуществление государственных полномочий Камчатского края по присвоению спортивных разрядов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</si>
  <si>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</si>
  <si>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</si>
  <si>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</si>
  <si>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</si>
  <si>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</si>
  <si>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</si>
  <si>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</si>
  <si>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поддержку экономического и социального развития коренных малочисленных народов Севера, Сибири и Дальнего Востока Российской Федерации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</si>
  <si>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</si>
  <si>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</si>
  <si>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</si>
  <si>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</si>
  <si>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</si>
  <si>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</si>
  <si>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</si>
  <si>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</si>
  <si>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</si>
  <si>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</si>
  <si>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</si>
  <si>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</si>
  <si>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</si>
  <si>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</si>
  <si>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</si>
  <si>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</si>
  <si>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</si>
  <si>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</si>
  <si>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</si>
  <si>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</si>
  <si>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</si>
  <si>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</si>
  <si>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</si>
  <si>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</si>
  <si>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</si>
  <si>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</si>
  <si>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</si>
  <si>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</si>
  <si>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</si>
  <si>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</si>
  <si>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</si>
  <si>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</si>
  <si>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</si>
  <si>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</si>
  <si>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</si>
  <si>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</si>
  <si>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</si>
  <si>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</si>
  <si>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</si>
  <si>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</si>
  <si>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</si>
  <si>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</si>
  <si>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</si>
  <si>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31.03.2015</t>
  </si>
  <si>
    <t>01.03.2015</t>
  </si>
  <si>
    <t xml:space="preserve">Иные межбюджетные трансферты на выплату региональной доплаты к пенсии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
</t>
  </si>
  <si>
    <t>Субсидии бюджетам субъектов Российской Федерации  на софинансирование капитальных вложений в объекты государственной (муниципальной) собственности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</si>
  <si>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</si>
  <si>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 на поддержку мер по обеспечению сбалансированности бюджетов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</si>
  <si>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</si>
  <si>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</si>
  <si>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Субсидии бюджетам субъектов Российской Федерации и муниципальных образований на оказание несвязанной поддержки сельскохозяйственным товаропроизводителям в области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</si>
  <si>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на приобретение семян с учетом доставки в районы Крайнего Севера и приравненные к ним местности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</si>
  <si>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 xml:space="preserve">Субсидии на 1 килограмм реализованного и (или) отгруженного на собственную переработку молока в рамках подпрограммы "Развитие подотрасли животноводства, переработки и реализации продукции животноводства"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</si>
  <si>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>Субсидии бюджетам субъектов Российской Федерации и муниципальных образований на поддержку племенного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</si>
  <si>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по наращиванию поголовья северных оленей, маралов и мясных табунных лошадей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</si>
  <si>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</si>
  <si>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в рамках подпрограммы "Поддержка малых форм хозяйствования"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</si>
  <si>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</si>
  <si>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</si>
  <si>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 xml:space="preserve">Субсидии на возмещение части затрат на закладку и уход за многолетними плодовыми и ягодными насаждениями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</si>
  <si>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</si>
  <si>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</si>
  <si>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долгосрочным, среднесрочным и краткосрочным кредитам, взятым малыми формами хозяйствования,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</si>
  <si>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</si>
  <si>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поддержку начинающих фермеров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</si>
  <si>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развитие семейных животноводческих ферм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</si>
  <si>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>Субвенции на осуществление отдельных полномочий в области водных отношений подпрограммы "Использование водных ресурсов" государственной программы Российской Федерации "Воспроизводство и использование природных ресурсов"</t>
  </si>
  <si>
    <t>Дотации бюджетам субъектов РФ, связанные с особым режимом безопасного функционирования закрытых административно-территориальных образований.</t>
  </si>
  <si>
    <t>Иные межбюджетные трансферты на переселение граждан из закрытых административно-территориальных образований в рамках подпрограммы "Создание условий для обеспечения доступным и комфортным жильем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</si>
  <si>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Единая субвенция бюджетам субъектов Российской Федерации в рамках подпрограммы "Совершенствование федеративных отношений и механизмов управления региональным развитием" государственной программы Российской Федерации "Региональная политика и федеративные отношения</t>
  </si>
  <si>
    <t>Иные межбюджетные трансферты, имеющие целевое назначение, предоставляемые из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</si>
  <si>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</si>
  <si>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</si>
  <si>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Субвенции бюджетам субъектов Российской Федерации и муниципальных образований на выплату единовременного пособия при всех формах устройства детей, лишенных родительского попечения, в семью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</si>
  <si>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</t>
  </si>
  <si>
    <t>Субвенции бюджетам субъектов Российской Федерации на осуществление переданных полномочий Российской Федерации в области охраны здоровья граждан</t>
  </si>
  <si>
    <t>Иные межбюджетные трансферты на реализацию отдельных полномочий в области лекарственного обеспечения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</t>
  </si>
  <si>
    <t>Иные межбюджетные трансферты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</si>
  <si>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Иные межбюджетные трансферты на реализацию мероприятий по профилактике ВИЧ-инфекции и гепатитов B и C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</t>
  </si>
  <si>
    <t>Иные межбюджетные трансферты на 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</si>
  <si>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Субсидии бюджетам субъектов Российской Федерации и муниципальных образований на реализацию отдельных мероприятий Государственной программы Российской Федерации "Развитие здравоохранения"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</si>
  <si>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Иные межбюджетные трансферты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</t>
  </si>
  <si>
    <t>Субсидии бюджетам субъектов Российской Федерации и муниципальных образований на реализацию мероприятий, направленных на совершенствование организации медицинской помощи пострадавшим при дорожно-транспортных происшествиях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</si>
  <si>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средствами, изделиями медицинского назначения, а также специализированными продуктами лечебного питания для детей-инвалидов</t>
  </si>
  <si>
    <t>Субвенции бюджетам субъектов Российской Федерации и муниципальных образований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</si>
  <si>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в рамках подпрограммы "Создание условий для обеспечения доступным и комфортным жильем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</si>
  <si>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Субвенции бюджетам субъектов Российской Федерации и муниципальных образований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в рамках подпрограммы "Создание условий для обеспечения доступным и комфортным жильем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</si>
  <si>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Субвенции бюджетам субъектов Российской Федерации и муниципальных образований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</si>
  <si>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 в рамках подпрограммы "Совершенствование механизма предоставления услуг в сфере реабилитации и государственной системы медико-социальной экспертизы" государственной программы Российской Федерации "Доступная среда" на 2011 - 2015 годы</t>
  </si>
  <si>
    <t>Субвенции бюджетам субъектов Российской Федерации и муниципальных образований на оплату жилищно-коммунальных услуг отдельным категориям граждан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</si>
  <si>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на ежемесячную денежную выплату, назначаемую в случае рождения третьего ребенка или последующих детей до достижения ребенком возраста трех лет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</si>
  <si>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</si>
  <si>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 на мероприятия по проведению оздоровительной кампании детей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</si>
  <si>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</si>
  <si>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выплату региональной доплаты к пенсии в рамках непрограммного направления деятельности "Развитие пенсионной системы"</t>
  </si>
  <si>
    <t>Субвенции бюджетам субъектов Российской Федерации и муниципальных образований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</si>
  <si>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</si>
  <si>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 xml:space="preserve">Иные межбюджетные трансферты на государственную поддержку (грант) комплексного развития региональных и муниципальных учреждений культуры в рамках подпрограммы Подпрограмма "Искусство" государственной программы Российской Федерации "Развитие культуры и туризма" </t>
  </si>
  <si>
    <t xml:space="preserve"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в рамках подпрограммы "Наследие" государственной программы Российской Федерации "Развитие культуры и туризма" на 2013 - 2020 годы
</t>
  </si>
  <si>
    <t>Субвенции бюджетам субъектов Российской Федерации и муниципальных образований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иных федеральных органов исполнительной власти"</t>
  </si>
  <si>
    <t>Субсидии бюджетам субъектов Российской Федерации и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</si>
  <si>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</si>
  <si>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Субсидии бюджетам субъектов Российской Федерации и муниципальных образований на реализацию дополнительных мероприятий в сфере занятости населения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</si>
  <si>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Субсидии бюджетам субъектов Российской Федерации и муниципальных образований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в рамках подпрограммы "Оказание содействия добровольному переселению в Российскую Федерацию соотечественников, проживающих за рубежом" государственной программы Российской Федерации "Региональная политика и федеративные отношения"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</si>
  <si>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Украину и находящихся  в пунктах временного размещения,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</t>
  </si>
  <si>
    <t>Субсидии бюджетам субъектов Российской Федерации и муниципальных образований на финансовое обеспечение мероприятий по экономическому и социальному развитию Дальнего Востока и Забайкалья на период до 2013 года в рамках федеральной целевой программы "Экономическое и социальное развитие Дальнего Востока и Байкальского региона на период до 2018 года" государственной программы Российской Федерации "Социально-экономическое развитие Дальнего Востока и Байкальского региона" (объекты капитального строительства собственности муниципальных образований)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</si>
  <si>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</si>
  <si>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Иные межбюджетные трансферты на создание и развитие сети многофункциональных центров предоставления государственных и муниципальных услуг в рамках подпрограммы "Совершенствование государственного и муниципального управления" государственной программы Российской Федерации "Экономическое развитие и инновационная экономика"</t>
  </si>
  <si>
    <t>Субсидии бюджетам субъектов Российской Федерации и муниципальных образований на государственную поддержку малого и среднего предпринимательства, включая крестьянские (фермерские) хозяйства в рамках подпрограммы "Развитие малого и среднего предпринимательства" государственной программы Российской Федерации "Экономическое развитие и инновационная экономика"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</si>
  <si>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"Укрепление единства российской нации и этнокультурное развитие народов России (2014 - 2020 годы)" в рамках государственной программы Российской Федерации "Региональная политика и федеративные отношения"</t>
  </si>
  <si>
    <t>Субсидии бюджетам субъектов Российской Федерации и муниципальных образований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</si>
  <si>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на мероприятия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</si>
  <si>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</si>
  <si>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Субвенции на осуществление отдельных полномочий в области лесных отношений подпрограммы "Охрана и защита лесов" государственной программы Российской Федерации "Развитие лесного хозяйства" на 2013 - 2020 годы</t>
  </si>
  <si>
    <t>Субвенции на осуществление отдельных полномочий в области лесных отношений в рамках подпрограммы "Обеспечение реализации государственной программы Российской Федерации "Развитие лесного хозяйства" на 2013 - 2020 годы"</t>
  </si>
  <si>
    <t>Субвенции на осуществление отдельных полномочий в области лесных отношений подпрограммы "Обеспечение использования лесов" государственной программы Российской Федерации "Развитие лесного хозяйства" на 2013 - 2020 годы</t>
  </si>
  <si>
    <t>Субвенции на осуществление отдельных полномочий в области лесных отношений подпрограммы "Воспроизводство лесов" государственной программы Российской Федерации "Развитие лесного хозяйства" на 2013 - 2020 годы</t>
  </si>
  <si>
    <t>Субсидии субъектов Российской Федерации и муниципальных образований на приобретение специализированной лесопожарной техники и оборудования в рамках подпрограммы "Охрана и защита лесов" государственной программы Российской Федерации "Развитие лесного хозяйства" на 2013 - 2020 годы</t>
  </si>
  <si>
    <t>Иные межбюджетные трансферты на поддержку экономического и социального развития коренных малочисленных народов Севера, Сибири и Дальнего Востока в рамках подпрограммы "Укрепление единства российской нации и этнокультурное развитие народов России" государственной программы Российской Федерации "Региональная политика и федеративные отношения"</t>
  </si>
  <si>
    <t>Субсидии бюджетам субъектов Российской Федерации и муниципальных образований на поддержку экономического и социального развития коренных малочисленных народов Севера, Сибири и Дальнего Востока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</si>
</sst>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#,##0.0"/>
    <numFmt numFmtId="165" formatCode="0.0"/>
    <numFmt numFmtId="166" formatCode="###\ ###\ ###\ ###\ ##0.0"/>
  </numFmts>
  <fonts count="5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9"/>
      <name val="Tahoma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Tahoma"/>
      <family val="2"/>
      <charset val="204"/>
    </font>
    <font>
      <sz val="11"/>
      <color indexed="18"/>
      <name val="Calibri"/>
      <family val="2"/>
      <charset val="204"/>
    </font>
    <font>
      <sz val="11"/>
      <color indexed="41"/>
      <name val="Calibri"/>
      <family val="2"/>
      <charset val="204"/>
    </font>
    <font>
      <sz val="11"/>
      <color indexed="44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18"/>
      <name val="Calibri"/>
      <family val="2"/>
      <charset val="204"/>
    </font>
    <font>
      <b/>
      <sz val="11"/>
      <color indexed="41"/>
      <name val="Calibri"/>
      <family val="2"/>
      <charset val="204"/>
    </font>
    <font>
      <b/>
      <sz val="11"/>
      <color indexed="44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0"/>
      <color rgb="FF000000"/>
      <name val="Times New Roman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2">
    <xf numFmtId="0" fontId="0" fillId="0" borderId="0"/>
    <xf numFmtId="0" fontId="23" fillId="0" borderId="0"/>
    <xf numFmtId="0" fontId="24" fillId="0" borderId="0" applyNumberFormat="0" applyBorder="0" applyAlignment="0"/>
    <xf numFmtId="0" fontId="23" fillId="0" borderId="0" applyNumberFormat="0" applyBorder="0" applyAlignment="0"/>
    <xf numFmtId="0" fontId="48" fillId="4" borderId="0" applyNumberFormat="0" applyBorder="0" applyAlignment="0" applyProtection="0"/>
    <xf numFmtId="0" fontId="26" fillId="3" borderId="0" applyNumberFormat="0" applyBorder="0" applyAlignment="0" applyProtection="0"/>
    <xf numFmtId="0" fontId="25" fillId="0" borderId="0"/>
    <xf numFmtId="0" fontId="48" fillId="4" borderId="0" applyNumberFormat="0" applyBorder="0" applyAlignment="0" applyProtection="0"/>
    <xf numFmtId="0" fontId="26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26" fillId="6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26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26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6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8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26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4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6" fillId="4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26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6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26" fillId="11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6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16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26" fillId="16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7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7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4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27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20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27" fillId="20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18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27" fillId="21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27" fillId="22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4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27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0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27" fillId="20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27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27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8" fillId="8" borderId="7" applyNumberFormat="0" applyAlignment="0" applyProtection="0"/>
    <xf numFmtId="0" fontId="29" fillId="13" borderId="8" applyNumberFormat="0" applyAlignment="0" applyProtection="0"/>
    <xf numFmtId="0" fontId="29" fillId="5" borderId="8" applyNumberFormat="0" applyAlignment="0" applyProtection="0"/>
    <xf numFmtId="0" fontId="29" fillId="5" borderId="8" applyNumberFormat="0" applyAlignment="0" applyProtection="0"/>
    <xf numFmtId="0" fontId="29" fillId="13" borderId="8" applyNumberFormat="0" applyAlignment="0" applyProtection="0"/>
    <xf numFmtId="0" fontId="29" fillId="5" borderId="8" applyNumberFormat="0" applyAlignment="0" applyProtection="0"/>
    <xf numFmtId="0" fontId="29" fillId="5" borderId="8" applyNumberFormat="0" applyAlignment="0" applyProtection="0"/>
    <xf numFmtId="0" fontId="29" fillId="5" borderId="8" applyNumberFormat="0" applyAlignment="0" applyProtection="0"/>
    <xf numFmtId="0" fontId="29" fillId="5" borderId="8" applyNumberFormat="0" applyAlignment="0" applyProtection="0"/>
    <xf numFmtId="0" fontId="29" fillId="5" borderId="8" applyNumberFormat="0" applyAlignment="0" applyProtection="0"/>
    <xf numFmtId="0" fontId="29" fillId="5" borderId="8" applyNumberFormat="0" applyAlignment="0" applyProtection="0"/>
    <xf numFmtId="0" fontId="29" fillId="13" borderId="8" applyNumberFormat="0" applyAlignment="0" applyProtection="0"/>
    <xf numFmtId="0" fontId="29" fillId="13" borderId="8" applyNumberFormat="0" applyAlignment="0" applyProtection="0"/>
    <xf numFmtId="0" fontId="29" fillId="13" borderId="8" applyNumberFormat="0" applyAlignment="0" applyProtection="0"/>
    <xf numFmtId="0" fontId="29" fillId="13" borderId="8" applyNumberFormat="0" applyAlignment="0" applyProtection="0"/>
    <xf numFmtId="0" fontId="29" fillId="13" borderId="8" applyNumberFormat="0" applyAlignment="0" applyProtection="0"/>
    <xf numFmtId="0" fontId="30" fillId="13" borderId="7" applyNumberFormat="0" applyAlignment="0" applyProtection="0"/>
    <xf numFmtId="0" fontId="30" fillId="5" borderId="7" applyNumberFormat="0" applyAlignment="0" applyProtection="0"/>
    <xf numFmtId="0" fontId="30" fillId="5" borderId="7" applyNumberFormat="0" applyAlignment="0" applyProtection="0"/>
    <xf numFmtId="0" fontId="30" fillId="13" borderId="7" applyNumberFormat="0" applyAlignment="0" applyProtection="0"/>
    <xf numFmtId="0" fontId="30" fillId="5" borderId="7" applyNumberFormat="0" applyAlignment="0" applyProtection="0"/>
    <xf numFmtId="0" fontId="30" fillId="5" borderId="7" applyNumberFormat="0" applyAlignment="0" applyProtection="0"/>
    <xf numFmtId="0" fontId="30" fillId="5" borderId="7" applyNumberFormat="0" applyAlignment="0" applyProtection="0"/>
    <xf numFmtId="0" fontId="30" fillId="5" borderId="7" applyNumberFormat="0" applyAlignment="0" applyProtection="0"/>
    <xf numFmtId="0" fontId="30" fillId="5" borderId="7" applyNumberFormat="0" applyAlignment="0" applyProtection="0"/>
    <xf numFmtId="0" fontId="30" fillId="5" borderId="7" applyNumberFormat="0" applyAlignment="0" applyProtection="0"/>
    <xf numFmtId="0" fontId="30" fillId="13" borderId="7" applyNumberFormat="0" applyAlignment="0" applyProtection="0"/>
    <xf numFmtId="0" fontId="30" fillId="13" borderId="7" applyNumberFormat="0" applyAlignment="0" applyProtection="0"/>
    <xf numFmtId="0" fontId="30" fillId="13" borderId="7" applyNumberFormat="0" applyAlignment="0" applyProtection="0"/>
    <xf numFmtId="0" fontId="30" fillId="13" borderId="7" applyNumberFormat="0" applyAlignment="0" applyProtection="0"/>
    <xf numFmtId="0" fontId="30" fillId="13" borderId="7" applyNumberFormat="0" applyAlignment="0" applyProtection="0"/>
    <xf numFmtId="44" fontId="45" fillId="0" borderId="0" applyFont="0" applyFill="0" applyBorder="0" applyAlignment="0" applyProtection="0"/>
    <xf numFmtId="0" fontId="31" fillId="0" borderId="9" applyNumberFormat="0" applyFill="0" applyAlignment="0" applyProtection="0"/>
    <xf numFmtId="0" fontId="51" fillId="0" borderId="10" applyNumberFormat="0" applyFill="0" applyAlignment="0" applyProtection="0"/>
    <xf numFmtId="0" fontId="31" fillId="0" borderId="9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1" applyNumberFormat="0" applyFill="0" applyAlignment="0" applyProtection="0"/>
    <xf numFmtId="0" fontId="52" fillId="0" borderId="11" applyNumberFormat="0" applyFill="0" applyAlignment="0" applyProtection="0"/>
    <xf numFmtId="0" fontId="32" fillId="0" borderId="11" applyNumberFormat="0" applyFill="0" applyAlignment="0" applyProtection="0"/>
    <xf numFmtId="0" fontId="52" fillId="0" borderId="11" applyNumberFormat="0" applyFill="0" applyAlignment="0" applyProtection="0"/>
    <xf numFmtId="0" fontId="52" fillId="0" borderId="11" applyNumberFormat="0" applyFill="0" applyAlignment="0" applyProtection="0"/>
    <xf numFmtId="0" fontId="5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53" fillId="0" borderId="13" applyNumberFormat="0" applyFill="0" applyAlignment="0" applyProtection="0"/>
    <xf numFmtId="0" fontId="33" fillId="0" borderId="12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34" fillId="0" borderId="14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27" borderId="17" applyNumberFormat="0" applyAlignment="0" applyProtection="0"/>
    <xf numFmtId="0" fontId="55" fillId="27" borderId="17" applyNumberFormat="0" applyAlignment="0" applyProtection="0"/>
    <xf numFmtId="0" fontId="55" fillId="27" borderId="17" applyNumberFormat="0" applyAlignment="0" applyProtection="0"/>
    <xf numFmtId="0" fontId="35" fillId="27" borderId="17" applyNumberFormat="0" applyAlignment="0" applyProtection="0"/>
    <xf numFmtId="0" fontId="56" fillId="27" borderId="17" applyNumberFormat="0" applyAlignment="0" applyProtection="0"/>
    <xf numFmtId="0" fontId="56" fillId="27" borderId="17" applyNumberFormat="0" applyAlignment="0" applyProtection="0"/>
    <xf numFmtId="0" fontId="56" fillId="27" borderId="17" applyNumberFormat="0" applyAlignment="0" applyProtection="0"/>
    <xf numFmtId="0" fontId="35" fillId="27" borderId="17" applyNumberFormat="0" applyAlignment="0" applyProtection="0"/>
    <xf numFmtId="0" fontId="35" fillId="27" borderId="17" applyNumberFormat="0" applyAlignment="0" applyProtection="0"/>
    <xf numFmtId="0" fontId="35" fillId="27" borderId="17" applyNumberFormat="0" applyAlignment="0" applyProtection="0"/>
    <xf numFmtId="0" fontId="35" fillId="27" borderId="17" applyNumberFormat="0" applyAlignment="0" applyProtection="0"/>
    <xf numFmtId="0" fontId="35" fillId="27" borderId="17" applyNumberFormat="0" applyAlignment="0" applyProtection="0"/>
    <xf numFmtId="0" fontId="3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38" fillId="0" borderId="0"/>
    <xf numFmtId="0" fontId="38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45" fillId="0" borderId="0"/>
    <xf numFmtId="0" fontId="25" fillId="0" borderId="0"/>
    <xf numFmtId="0" fontId="45" fillId="0" borderId="0"/>
    <xf numFmtId="0" fontId="25" fillId="0" borderId="0"/>
    <xf numFmtId="0" fontId="26" fillId="0" borderId="0"/>
    <xf numFmtId="0" fontId="25" fillId="0" borderId="0"/>
    <xf numFmtId="0" fontId="45" fillId="0" borderId="0"/>
    <xf numFmtId="0" fontId="24" fillId="0" borderId="0"/>
    <xf numFmtId="0" fontId="25" fillId="0" borderId="0"/>
    <xf numFmtId="0" fontId="45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45" fillId="0" borderId="0"/>
    <xf numFmtId="0" fontId="26" fillId="0" borderId="0"/>
    <xf numFmtId="0" fontId="4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26" fillId="0" borderId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5" fillId="10" borderId="18" applyNumberFormat="0" applyFont="0" applyAlignment="0" applyProtection="0"/>
    <xf numFmtId="0" fontId="46" fillId="10" borderId="18" applyNumberFormat="0" applyFont="0" applyAlignment="0" applyProtection="0"/>
    <xf numFmtId="0" fontId="25" fillId="10" borderId="18" applyNumberFormat="0" applyFont="0" applyAlignment="0" applyProtection="0"/>
    <xf numFmtId="0" fontId="46" fillId="10" borderId="18" applyNumberFormat="0" applyFont="0" applyAlignment="0" applyProtection="0"/>
    <xf numFmtId="0" fontId="46" fillId="10" borderId="18" applyNumberFormat="0" applyFont="0" applyAlignment="0" applyProtection="0"/>
    <xf numFmtId="0" fontId="46" fillId="10" borderId="18" applyNumberFormat="0" applyFont="0" applyAlignment="0" applyProtection="0"/>
    <xf numFmtId="0" fontId="45" fillId="10" borderId="18" applyNumberFormat="0" applyFont="0" applyAlignment="0" applyProtection="0"/>
    <xf numFmtId="0" fontId="45" fillId="10" borderId="18" applyNumberFormat="0" applyFont="0" applyAlignment="0" applyProtection="0"/>
    <xf numFmtId="0" fontId="45" fillId="10" borderId="18" applyNumberFormat="0" applyFont="0" applyAlignment="0" applyProtection="0"/>
    <xf numFmtId="0" fontId="45" fillId="10" borderId="18" applyNumberFormat="0" applyFont="0" applyAlignment="0" applyProtection="0"/>
    <xf numFmtId="0" fontId="26" fillId="10" borderId="18" applyNumberFormat="0" applyFont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7" fillId="0" borderId="0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25" fillId="0" borderId="0"/>
    <xf numFmtId="0" fontId="24" fillId="0" borderId="0"/>
    <xf numFmtId="0" fontId="24" fillId="0" borderId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2" fillId="0" borderId="4" xfId="0" applyNumberFormat="1" applyFont="1" applyFill="1" applyBorder="1" applyAlignment="1">
      <alignment horizontal="right" wrapText="1"/>
    </xf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3" fontId="3" fillId="0" borderId="4" xfId="0" applyNumberFormat="1" applyFont="1" applyBorder="1" applyAlignment="1">
      <alignment horizontal="right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wrapText="1"/>
    </xf>
    <xf numFmtId="3" fontId="20" fillId="0" borderId="0" xfId="0" applyNumberFormat="1" applyFont="1"/>
    <xf numFmtId="3" fontId="0" fillId="0" borderId="0" xfId="0" applyNumberFormat="1"/>
    <xf numFmtId="165" fontId="0" fillId="0" borderId="0" xfId="0" applyNumberFormat="1"/>
    <xf numFmtId="166" fontId="58" fillId="0" borderId="22" xfId="671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</cellXfs>
  <cellStyles count="672">
    <cellStyle name="20% - Акцент1 2" xfId="4"/>
    <cellStyle name="20% - Акцент1 2 2" xfId="7"/>
    <cellStyle name="20% - Акцент1 2 3" xfId="8"/>
    <cellStyle name="20% - Акцент1 3" xfId="9"/>
    <cellStyle name="20% - Акцент1 4" xfId="10"/>
    <cellStyle name="20% - Акцент1 5" xfId="11"/>
    <cellStyle name="20% - Акцент1 6" xfId="12"/>
    <cellStyle name="20% - Акцент1 6 2" xfId="13"/>
    <cellStyle name="20% - Акцент1 7" xfId="14"/>
    <cellStyle name="20% - Акцент1 7 2" xfId="15"/>
    <cellStyle name="20% - Акцент1 8" xfId="16"/>
    <cellStyle name="20% - Акцент1 9" xfId="5"/>
    <cellStyle name="20% - Акцент2 2" xfId="18"/>
    <cellStyle name="20% - Акцент2 2 2" xfId="19"/>
    <cellStyle name="20% - Акцент2 2 3" xfId="20"/>
    <cellStyle name="20% - Акцент2 3" xfId="21"/>
    <cellStyle name="20% - Акцент2 4" xfId="22"/>
    <cellStyle name="20% - Акцент2 5" xfId="23"/>
    <cellStyle name="20% - Акцент2 6" xfId="24"/>
    <cellStyle name="20% - Акцент2 6 2" xfId="25"/>
    <cellStyle name="20% - Акцент2 7" xfId="26"/>
    <cellStyle name="20% - Акцент2 7 2" xfId="27"/>
    <cellStyle name="20% - Акцент2 8" xfId="28"/>
    <cellStyle name="20% - Акцент2 9" xfId="17"/>
    <cellStyle name="20% - Акцент3 2" xfId="30"/>
    <cellStyle name="20% - Акцент3 2 2" xfId="31"/>
    <cellStyle name="20% - Акцент3 2 3" xfId="32"/>
    <cellStyle name="20% - Акцент3 3" xfId="33"/>
    <cellStyle name="20% - Акцент3 4" xfId="34"/>
    <cellStyle name="20% - Акцент3 5" xfId="35"/>
    <cellStyle name="20% - Акцент3 6" xfId="36"/>
    <cellStyle name="20% - Акцент3 6 2" xfId="37"/>
    <cellStyle name="20% - Акцент3 7" xfId="38"/>
    <cellStyle name="20% - Акцент3 7 2" xfId="39"/>
    <cellStyle name="20% - Акцент3 8" xfId="40"/>
    <cellStyle name="20% - Акцент3 9" xfId="29"/>
    <cellStyle name="20% - Акцент4 2" xfId="42"/>
    <cellStyle name="20% - Акцент4 2 2" xfId="43"/>
    <cellStyle name="20% - Акцент4 2 3" xfId="44"/>
    <cellStyle name="20% - Акцент4 3" xfId="45"/>
    <cellStyle name="20% - Акцент4 4" xfId="46"/>
    <cellStyle name="20% - Акцент4 5" xfId="47"/>
    <cellStyle name="20% - Акцент4 6" xfId="48"/>
    <cellStyle name="20% - Акцент4 6 2" xfId="49"/>
    <cellStyle name="20% - Акцент4 7" xfId="50"/>
    <cellStyle name="20% - Акцент4 7 2" xfId="51"/>
    <cellStyle name="20% - Акцент4 8" xfId="52"/>
    <cellStyle name="20% - Акцент4 9" xfId="41"/>
    <cellStyle name="20% - Акцент5 2" xfId="54"/>
    <cellStyle name="20% - Акцент5 2 2" xfId="55"/>
    <cellStyle name="20% - Акцент5 2 3" xfId="56"/>
    <cellStyle name="20% - Акцент5 3" xfId="57"/>
    <cellStyle name="20% - Акцент5 4" xfId="58"/>
    <cellStyle name="20% - Акцент5 5" xfId="59"/>
    <cellStyle name="20% - Акцент5 6" xfId="60"/>
    <cellStyle name="20% - Акцент5 6 2" xfId="61"/>
    <cellStyle name="20% - Акцент5 7" xfId="62"/>
    <cellStyle name="20% - Акцент5 7 2" xfId="63"/>
    <cellStyle name="20% - Акцент5 8" xfId="64"/>
    <cellStyle name="20% - Акцент5 9" xfId="53"/>
    <cellStyle name="20% - Акцент6 2" xfId="66"/>
    <cellStyle name="20% - Акцент6 2 2" xfId="67"/>
    <cellStyle name="20% - Акцент6 2 3" xfId="68"/>
    <cellStyle name="20% - Акцент6 3" xfId="69"/>
    <cellStyle name="20% - Акцент6 4" xfId="70"/>
    <cellStyle name="20% - Акцент6 5" xfId="71"/>
    <cellStyle name="20% - Акцент6 6" xfId="72"/>
    <cellStyle name="20% - Акцент6 6 2" xfId="73"/>
    <cellStyle name="20% - Акцент6 7" xfId="74"/>
    <cellStyle name="20% - Акцент6 7 2" xfId="75"/>
    <cellStyle name="20% - Акцент6 8" xfId="76"/>
    <cellStyle name="20% - Акцент6 9" xfId="65"/>
    <cellStyle name="40% - Акцент1 2" xfId="78"/>
    <cellStyle name="40% - Акцент1 2 2" xfId="79"/>
    <cellStyle name="40% - Акцент1 2 3" xfId="80"/>
    <cellStyle name="40% - Акцент1 3" xfId="81"/>
    <cellStyle name="40% - Акцент1 4" xfId="82"/>
    <cellStyle name="40% - Акцент1 5" xfId="83"/>
    <cellStyle name="40% - Акцент1 6" xfId="84"/>
    <cellStyle name="40% - Акцент1 6 2" xfId="85"/>
    <cellStyle name="40% - Акцент1 7" xfId="86"/>
    <cellStyle name="40% - Акцент1 7 2" xfId="87"/>
    <cellStyle name="40% - Акцент1 8" xfId="88"/>
    <cellStyle name="40% - Акцент1 9" xfId="77"/>
    <cellStyle name="40% - Акцент2 2" xfId="90"/>
    <cellStyle name="40% - Акцент2 2 2" xfId="91"/>
    <cellStyle name="40% - Акцент2 2 3" xfId="92"/>
    <cellStyle name="40% - Акцент2 3" xfId="93"/>
    <cellStyle name="40% - Акцент2 4" xfId="94"/>
    <cellStyle name="40% - Акцент2 5" xfId="95"/>
    <cellStyle name="40% - Акцент2 6" xfId="96"/>
    <cellStyle name="40% - Акцент2 6 2" xfId="97"/>
    <cellStyle name="40% - Акцент2 7" xfId="98"/>
    <cellStyle name="40% - Акцент2 7 2" xfId="99"/>
    <cellStyle name="40% - Акцент2 8" xfId="100"/>
    <cellStyle name="40% - Акцент2 9" xfId="89"/>
    <cellStyle name="40% - Акцент3 2" xfId="102"/>
    <cellStyle name="40% - Акцент3 2 2" xfId="103"/>
    <cellStyle name="40% - Акцент3 2 3" xfId="104"/>
    <cellStyle name="40% - Акцент3 3" xfId="105"/>
    <cellStyle name="40% - Акцент3 4" xfId="106"/>
    <cellStyle name="40% - Акцент3 5" xfId="107"/>
    <cellStyle name="40% - Акцент3 6" xfId="108"/>
    <cellStyle name="40% - Акцент3 6 2" xfId="109"/>
    <cellStyle name="40% - Акцент3 7" xfId="110"/>
    <cellStyle name="40% - Акцент3 7 2" xfId="111"/>
    <cellStyle name="40% - Акцент3 8" xfId="112"/>
    <cellStyle name="40% - Акцент3 9" xfId="101"/>
    <cellStyle name="40% - Акцент4 2" xfId="114"/>
    <cellStyle name="40% - Акцент4 2 2" xfId="115"/>
    <cellStyle name="40% - Акцент4 2 3" xfId="116"/>
    <cellStyle name="40% - Акцент4 3" xfId="117"/>
    <cellStyle name="40% - Акцент4 4" xfId="118"/>
    <cellStyle name="40% - Акцент4 5" xfId="119"/>
    <cellStyle name="40% - Акцент4 6" xfId="120"/>
    <cellStyle name="40% - Акцент4 6 2" xfId="121"/>
    <cellStyle name="40% - Акцент4 7" xfId="122"/>
    <cellStyle name="40% - Акцент4 7 2" xfId="123"/>
    <cellStyle name="40% - Акцент4 8" xfId="124"/>
    <cellStyle name="40% - Акцент4 9" xfId="113"/>
    <cellStyle name="40% - Акцент5 2" xfId="126"/>
    <cellStyle name="40% - Акцент5 2 2" xfId="127"/>
    <cellStyle name="40% - Акцент5 2 3" xfId="128"/>
    <cellStyle name="40% - Акцент5 3" xfId="129"/>
    <cellStyle name="40% - Акцент5 4" xfId="130"/>
    <cellStyle name="40% - Акцент5 5" xfId="131"/>
    <cellStyle name="40% - Акцент5 6" xfId="132"/>
    <cellStyle name="40% - Акцент5 6 2" xfId="133"/>
    <cellStyle name="40% - Акцент5 7" xfId="134"/>
    <cellStyle name="40% - Акцент5 7 2" xfId="135"/>
    <cellStyle name="40% - Акцент5 8" xfId="136"/>
    <cellStyle name="40% - Акцент5 9" xfId="125"/>
    <cellStyle name="40% - Акцент6 2" xfId="138"/>
    <cellStyle name="40% - Акцент6 2 2" xfId="139"/>
    <cellStyle name="40% - Акцент6 2 3" xfId="140"/>
    <cellStyle name="40% - Акцент6 3" xfId="141"/>
    <cellStyle name="40% - Акцент6 4" xfId="142"/>
    <cellStyle name="40% - Акцент6 5" xfId="143"/>
    <cellStyle name="40% - Акцент6 6" xfId="144"/>
    <cellStyle name="40% - Акцент6 6 2" xfId="145"/>
    <cellStyle name="40% - Акцент6 7" xfId="146"/>
    <cellStyle name="40% - Акцент6 7 2" xfId="147"/>
    <cellStyle name="40% - Акцент6 8" xfId="148"/>
    <cellStyle name="40% - Акцент6 9" xfId="137"/>
    <cellStyle name="60% - Акцент1 2" xfId="150"/>
    <cellStyle name="60% - Акцент1 2 2" xfId="151"/>
    <cellStyle name="60% - Акцент1 2 3" xfId="152"/>
    <cellStyle name="60% - Акцент1 3" xfId="153"/>
    <cellStyle name="60% - Акцент1 4" xfId="154"/>
    <cellStyle name="60% - Акцент1 5" xfId="155"/>
    <cellStyle name="60% - Акцент1 6" xfId="156"/>
    <cellStyle name="60% - Акцент1 6 2" xfId="157"/>
    <cellStyle name="60% - Акцент1 7" xfId="158"/>
    <cellStyle name="60% - Акцент1 7 2" xfId="159"/>
    <cellStyle name="60% - Акцент1 8" xfId="160"/>
    <cellStyle name="60% - Акцент1 9" xfId="149"/>
    <cellStyle name="60% - Акцент2 2" xfId="162"/>
    <cellStyle name="60% - Акцент2 2 2" xfId="163"/>
    <cellStyle name="60% - Акцент2 2 3" xfId="164"/>
    <cellStyle name="60% - Акцент2 3" xfId="165"/>
    <cellStyle name="60% - Акцент2 4" xfId="166"/>
    <cellStyle name="60% - Акцент2 5" xfId="167"/>
    <cellStyle name="60% - Акцент2 6" xfId="168"/>
    <cellStyle name="60% - Акцент2 6 2" xfId="169"/>
    <cellStyle name="60% - Акцент2 7" xfId="170"/>
    <cellStyle name="60% - Акцент2 7 2" xfId="171"/>
    <cellStyle name="60% - Акцент2 8" xfId="172"/>
    <cellStyle name="60% - Акцент2 9" xfId="161"/>
    <cellStyle name="60% - Акцент3 2" xfId="174"/>
    <cellStyle name="60% - Акцент3 2 2" xfId="175"/>
    <cellStyle name="60% - Акцент3 2 3" xfId="176"/>
    <cellStyle name="60% - Акцент3 3" xfId="177"/>
    <cellStyle name="60% - Акцент3 4" xfId="178"/>
    <cellStyle name="60% - Акцент3 5" xfId="179"/>
    <cellStyle name="60% - Акцент3 6" xfId="180"/>
    <cellStyle name="60% - Акцент3 6 2" xfId="181"/>
    <cellStyle name="60% - Акцент3 7" xfId="182"/>
    <cellStyle name="60% - Акцент3 7 2" xfId="183"/>
    <cellStyle name="60% - Акцент3 8" xfId="184"/>
    <cellStyle name="60% - Акцент3 9" xfId="173"/>
    <cellStyle name="60% - Акцент4 2" xfId="186"/>
    <cellStyle name="60% - Акцент4 2 2" xfId="187"/>
    <cellStyle name="60% - Акцент4 2 3" xfId="188"/>
    <cellStyle name="60% - Акцент4 3" xfId="189"/>
    <cellStyle name="60% - Акцент4 4" xfId="190"/>
    <cellStyle name="60% - Акцент4 5" xfId="191"/>
    <cellStyle name="60% - Акцент4 6" xfId="192"/>
    <cellStyle name="60% - Акцент4 6 2" xfId="193"/>
    <cellStyle name="60% - Акцент4 7" xfId="194"/>
    <cellStyle name="60% - Акцент4 7 2" xfId="195"/>
    <cellStyle name="60% - Акцент4 8" xfId="196"/>
    <cellStyle name="60% - Акцент4 9" xfId="185"/>
    <cellStyle name="60% - Акцент5 2" xfId="198"/>
    <cellStyle name="60% - Акцент5 2 2" xfId="199"/>
    <cellStyle name="60% - Акцент5 2 3" xfId="200"/>
    <cellStyle name="60% - Акцент5 3" xfId="201"/>
    <cellStyle name="60% - Акцент5 4" xfId="202"/>
    <cellStyle name="60% - Акцент5 5" xfId="203"/>
    <cellStyle name="60% - Акцент5 6" xfId="204"/>
    <cellStyle name="60% - Акцент5 6 2" xfId="205"/>
    <cellStyle name="60% - Акцент5 7" xfId="206"/>
    <cellStyle name="60% - Акцент5 7 2" xfId="207"/>
    <cellStyle name="60% - Акцент5 8" xfId="208"/>
    <cellStyle name="60% - Акцент5 9" xfId="197"/>
    <cellStyle name="60% - Акцент6 2" xfId="210"/>
    <cellStyle name="60% - Акцент6 2 2" xfId="211"/>
    <cellStyle name="60% - Акцент6 2 3" xfId="212"/>
    <cellStyle name="60% - Акцент6 3" xfId="213"/>
    <cellStyle name="60% - Акцент6 4" xfId="214"/>
    <cellStyle name="60% - Акцент6 5" xfId="215"/>
    <cellStyle name="60% - Акцент6 6" xfId="216"/>
    <cellStyle name="60% - Акцент6 6 2" xfId="217"/>
    <cellStyle name="60% - Акцент6 7" xfId="218"/>
    <cellStyle name="60% - Акцент6 7 2" xfId="219"/>
    <cellStyle name="60% - Акцент6 8" xfId="220"/>
    <cellStyle name="60% - Акцент6 9" xfId="209"/>
    <cellStyle name="Акцент1 2" xfId="222"/>
    <cellStyle name="Акцент1 2 2" xfId="223"/>
    <cellStyle name="Акцент1 2 3" xfId="224"/>
    <cellStyle name="Акцент1 3" xfId="225"/>
    <cellStyle name="Акцент1 4" xfId="226"/>
    <cellStyle name="Акцент1 5" xfId="227"/>
    <cellStyle name="Акцент1 6" xfId="228"/>
    <cellStyle name="Акцент1 6 2" xfId="229"/>
    <cellStyle name="Акцент1 7" xfId="230"/>
    <cellStyle name="Акцент1 7 2" xfId="231"/>
    <cellStyle name="Акцент1 8" xfId="232"/>
    <cellStyle name="Акцент1 9" xfId="221"/>
    <cellStyle name="Акцент2 2" xfId="234"/>
    <cellStyle name="Акцент2 2 2" xfId="235"/>
    <cellStyle name="Акцент2 2 3" xfId="236"/>
    <cellStyle name="Акцент2 3" xfId="237"/>
    <cellStyle name="Акцент2 4" xfId="238"/>
    <cellStyle name="Акцент2 5" xfId="239"/>
    <cellStyle name="Акцент2 6" xfId="240"/>
    <cellStyle name="Акцент2 6 2" xfId="241"/>
    <cellStyle name="Акцент2 7" xfId="242"/>
    <cellStyle name="Акцент2 7 2" xfId="243"/>
    <cellStyle name="Акцент2 8" xfId="244"/>
    <cellStyle name="Акцент2 9" xfId="233"/>
    <cellStyle name="Акцент3 2" xfId="246"/>
    <cellStyle name="Акцент3 2 2" xfId="247"/>
    <cellStyle name="Акцент3 2 3" xfId="248"/>
    <cellStyle name="Акцент3 3" xfId="249"/>
    <cellStyle name="Акцент3 4" xfId="250"/>
    <cellStyle name="Акцент3 5" xfId="251"/>
    <cellStyle name="Акцент3 6" xfId="252"/>
    <cellStyle name="Акцент3 6 2" xfId="253"/>
    <cellStyle name="Акцент3 7" xfId="254"/>
    <cellStyle name="Акцент3 7 2" xfId="255"/>
    <cellStyle name="Акцент3 8" xfId="256"/>
    <cellStyle name="Акцент3 9" xfId="245"/>
    <cellStyle name="Акцент4 2" xfId="258"/>
    <cellStyle name="Акцент4 2 2" xfId="259"/>
    <cellStyle name="Акцент4 2 3" xfId="260"/>
    <cellStyle name="Акцент4 3" xfId="261"/>
    <cellStyle name="Акцент4 4" xfId="262"/>
    <cellStyle name="Акцент4 5" xfId="263"/>
    <cellStyle name="Акцент4 6" xfId="264"/>
    <cellStyle name="Акцент4 6 2" xfId="265"/>
    <cellStyle name="Акцент4 7" xfId="266"/>
    <cellStyle name="Акцент4 7 2" xfId="267"/>
    <cellStyle name="Акцент4 8" xfId="268"/>
    <cellStyle name="Акцент4 9" xfId="257"/>
    <cellStyle name="Акцент5 2" xfId="270"/>
    <cellStyle name="Акцент5 2 2" xfId="271"/>
    <cellStyle name="Акцент5 2 3" xfId="272"/>
    <cellStyle name="Акцент5 3" xfId="273"/>
    <cellStyle name="Акцент5 4" xfId="274"/>
    <cellStyle name="Акцент5 5" xfId="275"/>
    <cellStyle name="Акцент5 6" xfId="276"/>
    <cellStyle name="Акцент5 6 2" xfId="277"/>
    <cellStyle name="Акцент5 7" xfId="278"/>
    <cellStyle name="Акцент5 7 2" xfId="279"/>
    <cellStyle name="Акцент5 8" xfId="280"/>
    <cellStyle name="Акцент5 9" xfId="269"/>
    <cellStyle name="Акцент6 2" xfId="282"/>
    <cellStyle name="Акцент6 2 2" xfId="283"/>
    <cellStyle name="Акцент6 2 3" xfId="284"/>
    <cellStyle name="Акцент6 3" xfId="285"/>
    <cellStyle name="Акцент6 4" xfId="286"/>
    <cellStyle name="Акцент6 5" xfId="287"/>
    <cellStyle name="Акцент6 6" xfId="288"/>
    <cellStyle name="Акцент6 6 2" xfId="289"/>
    <cellStyle name="Акцент6 7" xfId="290"/>
    <cellStyle name="Акцент6 7 2" xfId="291"/>
    <cellStyle name="Акцент6 8" xfId="292"/>
    <cellStyle name="Акцент6 9" xfId="281"/>
    <cellStyle name="Ввод  2" xfId="294"/>
    <cellStyle name="Ввод  2 2" xfId="295"/>
    <cellStyle name="Ввод  3" xfId="296"/>
    <cellStyle name="Ввод  3 2" xfId="297"/>
    <cellStyle name="Ввод  4" xfId="298"/>
    <cellStyle name="Ввод  4 2" xfId="299"/>
    <cellStyle name="Ввод  5" xfId="300"/>
    <cellStyle name="Ввод  5 2" xfId="301"/>
    <cellStyle name="Ввод  6" xfId="302"/>
    <cellStyle name="Ввод  6 2" xfId="303"/>
    <cellStyle name="Ввод  7" xfId="304"/>
    <cellStyle name="Ввод  7 2" xfId="305"/>
    <cellStyle name="Ввод  8" xfId="306"/>
    <cellStyle name="Ввод  9" xfId="293"/>
    <cellStyle name="Вывод 2" xfId="308"/>
    <cellStyle name="Вывод 2 2" xfId="309"/>
    <cellStyle name="Вывод 2 3" xfId="310"/>
    <cellStyle name="Вывод 3" xfId="311"/>
    <cellStyle name="Вывод 3 2" xfId="312"/>
    <cellStyle name="Вывод 4" xfId="313"/>
    <cellStyle name="Вывод 4 2" xfId="314"/>
    <cellStyle name="Вывод 5" xfId="315"/>
    <cellStyle name="Вывод 5 2" xfId="316"/>
    <cellStyle name="Вывод 6" xfId="317"/>
    <cellStyle name="Вывод 6 2" xfId="318"/>
    <cellStyle name="Вывод 7" xfId="319"/>
    <cellStyle name="Вывод 7 2" xfId="320"/>
    <cellStyle name="Вывод 8" xfId="321"/>
    <cellStyle name="Вывод 9" xfId="307"/>
    <cellStyle name="Вычисление 2" xfId="323"/>
    <cellStyle name="Вычисление 2 2" xfId="324"/>
    <cellStyle name="Вычисление 2 3" xfId="325"/>
    <cellStyle name="Вычисление 3" xfId="326"/>
    <cellStyle name="Вычисление 3 2" xfId="327"/>
    <cellStyle name="Вычисление 4" xfId="328"/>
    <cellStyle name="Вычисление 4 2" xfId="329"/>
    <cellStyle name="Вычисление 5" xfId="330"/>
    <cellStyle name="Вычисление 5 2" xfId="331"/>
    <cellStyle name="Вычисление 6" xfId="332"/>
    <cellStyle name="Вычисление 6 2" xfId="333"/>
    <cellStyle name="Вычисление 7" xfId="334"/>
    <cellStyle name="Вычисление 7 2" xfId="335"/>
    <cellStyle name="Вычисление 8" xfId="336"/>
    <cellStyle name="Вычисление 9" xfId="322"/>
    <cellStyle name="Денежный 2" xfId="337"/>
    <cellStyle name="Заголовок 1 2" xfId="339"/>
    <cellStyle name="Заголовок 1 2 2" xfId="340"/>
    <cellStyle name="Заголовок 1 3" xfId="341"/>
    <cellStyle name="Заголовок 1 4" xfId="342"/>
    <cellStyle name="Заголовок 1 5" xfId="343"/>
    <cellStyle name="Заголовок 1 6" xfId="344"/>
    <cellStyle name="Заголовок 1 6 2" xfId="345"/>
    <cellStyle name="Заголовок 1 7" xfId="346"/>
    <cellStyle name="Заголовок 1 7 2" xfId="347"/>
    <cellStyle name="Заголовок 1 8" xfId="348"/>
    <cellStyle name="Заголовок 1 9" xfId="338"/>
    <cellStyle name="Заголовок 2 2" xfId="350"/>
    <cellStyle name="Заголовок 2 2 2" xfId="351"/>
    <cellStyle name="Заголовок 2 3" xfId="352"/>
    <cellStyle name="Заголовок 2 4" xfId="353"/>
    <cellStyle name="Заголовок 2 5" xfId="354"/>
    <cellStyle name="Заголовок 2 6" xfId="355"/>
    <cellStyle name="Заголовок 2 6 2" xfId="356"/>
    <cellStyle name="Заголовок 2 7" xfId="357"/>
    <cellStyle name="Заголовок 2 7 2" xfId="358"/>
    <cellStyle name="Заголовок 2 8" xfId="359"/>
    <cellStyle name="Заголовок 2 9" xfId="349"/>
    <cellStyle name="Заголовок 3 2" xfId="361"/>
    <cellStyle name="Заголовок 3 2 2" xfId="362"/>
    <cellStyle name="Заголовок 3 3" xfId="363"/>
    <cellStyle name="Заголовок 3 4" xfId="364"/>
    <cellStyle name="Заголовок 3 5" xfId="365"/>
    <cellStyle name="Заголовок 3 6" xfId="366"/>
    <cellStyle name="Заголовок 3 6 2" xfId="367"/>
    <cellStyle name="Заголовок 3 7" xfId="368"/>
    <cellStyle name="Заголовок 3 7 2" xfId="369"/>
    <cellStyle name="Заголовок 3 8" xfId="370"/>
    <cellStyle name="Заголовок 3 9" xfId="360"/>
    <cellStyle name="Заголовок 4 2" xfId="372"/>
    <cellStyle name="Заголовок 4 2 2" xfId="373"/>
    <cellStyle name="Заголовок 4 3" xfId="374"/>
    <cellStyle name="Заголовок 4 4" xfId="375"/>
    <cellStyle name="Заголовок 4 5" xfId="376"/>
    <cellStyle name="Заголовок 4 6" xfId="377"/>
    <cellStyle name="Заголовок 4 6 2" xfId="378"/>
    <cellStyle name="Заголовок 4 7" xfId="379"/>
    <cellStyle name="Заголовок 4 7 2" xfId="380"/>
    <cellStyle name="Заголовок 4 8" xfId="381"/>
    <cellStyle name="Заголовок 4 9" xfId="371"/>
    <cellStyle name="Итог 2" xfId="383"/>
    <cellStyle name="Итог 2 2" xfId="384"/>
    <cellStyle name="Итог 2 3" xfId="385"/>
    <cellStyle name="Итог 3" xfId="386"/>
    <cellStyle name="Итог 4" xfId="387"/>
    <cellStyle name="Итог 5" xfId="388"/>
    <cellStyle name="Итог 6" xfId="389"/>
    <cellStyle name="Итог 6 2" xfId="390"/>
    <cellStyle name="Итог 7" xfId="391"/>
    <cellStyle name="Итог 7 2" xfId="392"/>
    <cellStyle name="Итог 8" xfId="393"/>
    <cellStyle name="Итог 9" xfId="382"/>
    <cellStyle name="Контрольная ячейка 2" xfId="395"/>
    <cellStyle name="Контрольная ячейка 2 2" xfId="396"/>
    <cellStyle name="Контрольная ячейка 2 3" xfId="397"/>
    <cellStyle name="Контрольная ячейка 3" xfId="398"/>
    <cellStyle name="Контрольная ячейка 4" xfId="399"/>
    <cellStyle name="Контрольная ячейка 5" xfId="400"/>
    <cellStyle name="Контрольная ячейка 6" xfId="401"/>
    <cellStyle name="Контрольная ячейка 6 2" xfId="402"/>
    <cellStyle name="Контрольная ячейка 7" xfId="403"/>
    <cellStyle name="Контрольная ячейка 7 2" xfId="404"/>
    <cellStyle name="Контрольная ячейка 8" xfId="405"/>
    <cellStyle name="Контрольная ячейка 9" xfId="394"/>
    <cellStyle name="Название 2" xfId="407"/>
    <cellStyle name="Название 2 2" xfId="408"/>
    <cellStyle name="Название 3" xfId="409"/>
    <cellStyle name="Название 4" xfId="410"/>
    <cellStyle name="Название 5" xfId="411"/>
    <cellStyle name="Название 6" xfId="412"/>
    <cellStyle name="Название 6 2" xfId="413"/>
    <cellStyle name="Название 7" xfId="414"/>
    <cellStyle name="Название 7 2" xfId="415"/>
    <cellStyle name="Название 8" xfId="416"/>
    <cellStyle name="Название 9" xfId="406"/>
    <cellStyle name="Нейтральный 2" xfId="418"/>
    <cellStyle name="Нейтральный 2 2" xfId="419"/>
    <cellStyle name="Нейтральный 3" xfId="420"/>
    <cellStyle name="Нейтральный 3 2" xfId="421"/>
    <cellStyle name="Нейтральный 4" xfId="422"/>
    <cellStyle name="Нейтральный 4 2" xfId="423"/>
    <cellStyle name="Нейтральный 5" xfId="424"/>
    <cellStyle name="Нейтральный 5 2" xfId="425"/>
    <cellStyle name="Нейтральный 6" xfId="426"/>
    <cellStyle name="Нейтральный 6 2" xfId="427"/>
    <cellStyle name="Нейтральный 7" xfId="428"/>
    <cellStyle name="Нейтральный 7 2" xfId="429"/>
    <cellStyle name="Нейтральный 8" xfId="430"/>
    <cellStyle name="Нейтральный 9" xfId="417"/>
    <cellStyle name="Обычный" xfId="0" builtinId="0"/>
    <cellStyle name="Обычный 10" xfId="431"/>
    <cellStyle name="Обычный 11" xfId="432"/>
    <cellStyle name="Обычный 12" xfId="433"/>
    <cellStyle name="Обычный 13" xfId="434"/>
    <cellStyle name="Обычный 14" xfId="435"/>
    <cellStyle name="Обычный 15" xfId="436"/>
    <cellStyle name="Обычный 16" xfId="437"/>
    <cellStyle name="Обычный 17" xfId="438"/>
    <cellStyle name="Обычный 18" xfId="439"/>
    <cellStyle name="Обычный 19" xfId="440"/>
    <cellStyle name="Обычный 2" xfId="2"/>
    <cellStyle name="Обычный 2 10" xfId="442"/>
    <cellStyle name="Обычный 2 11" xfId="443"/>
    <cellStyle name="Обычный 2 12" xfId="444"/>
    <cellStyle name="Обычный 2 13" xfId="445"/>
    <cellStyle name="Обычный 2 14" xfId="446"/>
    <cellStyle name="Обычный 2 15" xfId="447"/>
    <cellStyle name="Обычный 2 16" xfId="448"/>
    <cellStyle name="Обычный 2 17" xfId="449"/>
    <cellStyle name="Обычный 2 18" xfId="450"/>
    <cellStyle name="Обычный 2 19" xfId="451"/>
    <cellStyle name="Обычный 2 2" xfId="3"/>
    <cellStyle name="Обычный 2 2 2" xfId="453"/>
    <cellStyle name="Обычный 2 2 3" xfId="454"/>
    <cellStyle name="Обычный 2 2 4" xfId="452"/>
    <cellStyle name="Обычный 2 20" xfId="455"/>
    <cellStyle name="Обычный 2 21" xfId="456"/>
    <cellStyle name="Обычный 2 22" xfId="457"/>
    <cellStyle name="Обычный 2 23" xfId="458"/>
    <cellStyle name="Обычный 2 23 2" xfId="459"/>
    <cellStyle name="Обычный 2 24" xfId="460"/>
    <cellStyle name="Обычный 2 24 2" xfId="461"/>
    <cellStyle name="Обычный 2 25" xfId="462"/>
    <cellStyle name="Обычный 2 26" xfId="463"/>
    <cellStyle name="Обычный 2 27" xfId="441"/>
    <cellStyle name="Обычный 2 3" xfId="464"/>
    <cellStyle name="Обычный 2 3 2" xfId="465"/>
    <cellStyle name="Обычный 2 4" xfId="466"/>
    <cellStyle name="Обычный 2 4 2" xfId="467"/>
    <cellStyle name="Обычный 2 5" xfId="468"/>
    <cellStyle name="Обычный 2 5 2" xfId="469"/>
    <cellStyle name="Обычный 2 5_Шапка" xfId="470"/>
    <cellStyle name="Обычный 2 6" xfId="471"/>
    <cellStyle name="Обычный 2 7" xfId="472"/>
    <cellStyle name="Обычный 2 8" xfId="473"/>
    <cellStyle name="Обычный 2 9" xfId="474"/>
    <cellStyle name="Обычный 2_Актив" xfId="475"/>
    <cellStyle name="Обычный 20" xfId="476"/>
    <cellStyle name="Обычный 21" xfId="477"/>
    <cellStyle name="Обычный 22" xfId="478"/>
    <cellStyle name="Обычный 23" xfId="479"/>
    <cellStyle name="Обычный 24" xfId="480"/>
    <cellStyle name="Обычный 25" xfId="481"/>
    <cellStyle name="Обычный 25 2" xfId="482"/>
    <cellStyle name="Обычный 26" xfId="483"/>
    <cellStyle name="Обычный 27" xfId="484"/>
    <cellStyle name="Обычный 28" xfId="485"/>
    <cellStyle name="Обычный 28 2" xfId="486"/>
    <cellStyle name="Обычный 29" xfId="487"/>
    <cellStyle name="Обычный 3" xfId="1"/>
    <cellStyle name="Обычный 3 2" xfId="489"/>
    <cellStyle name="Обычный 3 3" xfId="490"/>
    <cellStyle name="Обычный 3 3 2" xfId="491"/>
    <cellStyle name="Обычный 3 4" xfId="492"/>
    <cellStyle name="Обычный 3 4 2" xfId="493"/>
    <cellStyle name="Обычный 3 5" xfId="494"/>
    <cellStyle name="Обычный 3 5 2" xfId="495"/>
    <cellStyle name="Обычный 3 6" xfId="496"/>
    <cellStyle name="Обычный 3 7" xfId="488"/>
    <cellStyle name="Обычный 3_Шапка" xfId="497"/>
    <cellStyle name="Обычный 30" xfId="498"/>
    <cellStyle name="Обычный 31" xfId="499"/>
    <cellStyle name="Обычный 32" xfId="500"/>
    <cellStyle name="Обычный 33" xfId="501"/>
    <cellStyle name="Обычный 34" xfId="502"/>
    <cellStyle name="Обычный 35" xfId="503"/>
    <cellStyle name="Обычный 36" xfId="504"/>
    <cellStyle name="Обычный 37" xfId="505"/>
    <cellStyle name="Обычный 38" xfId="506"/>
    <cellStyle name="Обычный 39" xfId="507"/>
    <cellStyle name="Обычный 4" xfId="508"/>
    <cellStyle name="Обычный 4 2" xfId="509"/>
    <cellStyle name="Обычный 4 2 2" xfId="510"/>
    <cellStyle name="Обычный 4 3" xfId="511"/>
    <cellStyle name="Обычный 4 3 2" xfId="512"/>
    <cellStyle name="Обычный 4_Шапка" xfId="513"/>
    <cellStyle name="Обычный 40" xfId="514"/>
    <cellStyle name="Обычный 41" xfId="515"/>
    <cellStyle name="Обычный 42" xfId="516"/>
    <cellStyle name="Обычный 43" xfId="517"/>
    <cellStyle name="Обычный 44" xfId="6"/>
    <cellStyle name="Обычный 45" xfId="669"/>
    <cellStyle name="Обычный 46" xfId="670"/>
    <cellStyle name="Обычный 47" xfId="671"/>
    <cellStyle name="Обычный 5" xfId="518"/>
    <cellStyle name="Обычный 5 10" xfId="519"/>
    <cellStyle name="Обычный 5 11" xfId="520"/>
    <cellStyle name="Обычный 5 12" xfId="521"/>
    <cellStyle name="Обычный 5 13" xfId="522"/>
    <cellStyle name="Обычный 5 14" xfId="523"/>
    <cellStyle name="Обычный 5 15" xfId="524"/>
    <cellStyle name="Обычный 5 16" xfId="525"/>
    <cellStyle name="Обычный 5 17" xfId="526"/>
    <cellStyle name="Обычный 5 18" xfId="527"/>
    <cellStyle name="Обычный 5 2" xfId="528"/>
    <cellStyle name="Обычный 5 3" xfId="529"/>
    <cellStyle name="Обычный 5 4" xfId="530"/>
    <cellStyle name="Обычный 5 5" xfId="531"/>
    <cellStyle name="Обычный 5 6" xfId="532"/>
    <cellStyle name="Обычный 5 7" xfId="533"/>
    <cellStyle name="Обычный 5 8" xfId="534"/>
    <cellStyle name="Обычный 5 9" xfId="535"/>
    <cellStyle name="Обычный 5_Шапка" xfId="536"/>
    <cellStyle name="Обычный 6" xfId="537"/>
    <cellStyle name="Обычный 6 10" xfId="538"/>
    <cellStyle name="Обычный 6 11" xfId="539"/>
    <cellStyle name="Обычный 6 12" xfId="540"/>
    <cellStyle name="Обычный 6 13" xfId="541"/>
    <cellStyle name="Обычный 6 14" xfId="542"/>
    <cellStyle name="Обычный 6 15" xfId="543"/>
    <cellStyle name="Обычный 6 16" xfId="544"/>
    <cellStyle name="Обычный 6 17" xfId="545"/>
    <cellStyle name="Обычный 6 18" xfId="546"/>
    <cellStyle name="Обычный 6 19" xfId="547"/>
    <cellStyle name="Обычный 6 2" xfId="548"/>
    <cellStyle name="Обычный 6 3" xfId="549"/>
    <cellStyle name="Обычный 6 4" xfId="550"/>
    <cellStyle name="Обычный 6 5" xfId="551"/>
    <cellStyle name="Обычный 6 6" xfId="552"/>
    <cellStyle name="Обычный 6 7" xfId="553"/>
    <cellStyle name="Обычный 6 8" xfId="554"/>
    <cellStyle name="Обычный 6 9" xfId="555"/>
    <cellStyle name="Обычный 6_Шапка" xfId="556"/>
    <cellStyle name="Обычный 7" xfId="557"/>
    <cellStyle name="Обычный 7 2" xfId="558"/>
    <cellStyle name="Обычный 7 3" xfId="559"/>
    <cellStyle name="Обычный 7 4" xfId="560"/>
    <cellStyle name="Обычный 7 5" xfId="561"/>
    <cellStyle name="Обычный 7 6" xfId="562"/>
    <cellStyle name="Обычный 7 7" xfId="563"/>
    <cellStyle name="Обычный 8" xfId="564"/>
    <cellStyle name="Обычный 8 2" xfId="565"/>
    <cellStyle name="Обычный 8 3" xfId="566"/>
    <cellStyle name="Обычный 8_Шапка" xfId="567"/>
    <cellStyle name="Обычный 9" xfId="568"/>
    <cellStyle name="Обычный 9 2" xfId="569"/>
    <cellStyle name="Плохой 2" xfId="571"/>
    <cellStyle name="Плохой 2 2" xfId="572"/>
    <cellStyle name="Плохой 3" xfId="573"/>
    <cellStyle name="Плохой 3 2" xfId="574"/>
    <cellStyle name="Плохой 4" xfId="575"/>
    <cellStyle name="Плохой 4 2" xfId="576"/>
    <cellStyle name="Плохой 5" xfId="577"/>
    <cellStyle name="Плохой 5 2" xfId="578"/>
    <cellStyle name="Плохой 6" xfId="579"/>
    <cellStyle name="Плохой 6 2" xfId="580"/>
    <cellStyle name="Плохой 7" xfId="581"/>
    <cellStyle name="Плохой 7 2" xfId="582"/>
    <cellStyle name="Плохой 8" xfId="583"/>
    <cellStyle name="Плохой 9" xfId="570"/>
    <cellStyle name="Пояснение 2" xfId="585"/>
    <cellStyle name="Пояснение 2 2" xfId="586"/>
    <cellStyle name="Пояснение 3" xfId="587"/>
    <cellStyle name="Пояснение 3 2" xfId="588"/>
    <cellStyle name="Пояснение 4" xfId="589"/>
    <cellStyle name="Пояснение 4 2" xfId="590"/>
    <cellStyle name="Пояснение 5" xfId="591"/>
    <cellStyle name="Пояснение 5 2" xfId="592"/>
    <cellStyle name="Пояснение 6" xfId="593"/>
    <cellStyle name="Пояснение 6 2" xfId="594"/>
    <cellStyle name="Пояснение 7" xfId="595"/>
    <cellStyle name="Пояснение 7 2" xfId="596"/>
    <cellStyle name="Пояснение 8" xfId="597"/>
    <cellStyle name="Пояснение 9" xfId="584"/>
    <cellStyle name="Примечание 10" xfId="598"/>
    <cellStyle name="Примечание 2" xfId="599"/>
    <cellStyle name="Примечание 2 2" xfId="600"/>
    <cellStyle name="Примечание 3" xfId="601"/>
    <cellStyle name="Примечание 4" xfId="602"/>
    <cellStyle name="Примечание 5" xfId="603"/>
    <cellStyle name="Примечание 6" xfId="604"/>
    <cellStyle name="Примечание 6 2" xfId="605"/>
    <cellStyle name="Примечание 7" xfId="606"/>
    <cellStyle name="Примечание 8" xfId="607"/>
    <cellStyle name="Примечание 9" xfId="608"/>
    <cellStyle name="Связанная ячейка 2" xfId="610"/>
    <cellStyle name="Связанная ячейка 2 2" xfId="611"/>
    <cellStyle name="Связанная ячейка 3" xfId="612"/>
    <cellStyle name="Связанная ячейка 3 2" xfId="613"/>
    <cellStyle name="Связанная ячейка 4" xfId="614"/>
    <cellStyle name="Связанная ячейка 4 2" xfId="615"/>
    <cellStyle name="Связанная ячейка 5" xfId="616"/>
    <cellStyle name="Связанная ячейка 5 2" xfId="617"/>
    <cellStyle name="Связанная ячейка 6" xfId="618"/>
    <cellStyle name="Связанная ячейка 6 2" xfId="619"/>
    <cellStyle name="Связанная ячейка 7" xfId="620"/>
    <cellStyle name="Связанная ячейка 7 2" xfId="621"/>
    <cellStyle name="Связанная ячейка 8" xfId="622"/>
    <cellStyle name="Связанная ячейка 9" xfId="609"/>
    <cellStyle name="Стиль 1" xfId="623"/>
    <cellStyle name="Текст предупреждения 10" xfId="625"/>
    <cellStyle name="Текст предупреждения 10 2" xfId="626"/>
    <cellStyle name="Текст предупреждения 10 3" xfId="627"/>
    <cellStyle name="Текст предупреждения 11" xfId="628"/>
    <cellStyle name="Текст предупреждения 11 2" xfId="629"/>
    <cellStyle name="Текст предупреждения 11 3" xfId="630"/>
    <cellStyle name="Текст предупреждения 12" xfId="631"/>
    <cellStyle name="Текст предупреждения 13" xfId="632"/>
    <cellStyle name="Текст предупреждения 14" xfId="624"/>
    <cellStyle name="Текст предупреждения 2" xfId="633"/>
    <cellStyle name="Текст предупреждения 2 2" xfId="634"/>
    <cellStyle name="Текст предупреждения 3" xfId="635"/>
    <cellStyle name="Текст предупреждения 3 2" xfId="636"/>
    <cellStyle name="Текст предупреждения 4" xfId="637"/>
    <cellStyle name="Текст предупреждения 4 2" xfId="638"/>
    <cellStyle name="Текст предупреждения 4 3" xfId="639"/>
    <cellStyle name="Текст предупреждения 5" xfId="640"/>
    <cellStyle name="Текст предупреждения 5 2" xfId="641"/>
    <cellStyle name="Текст предупреждения 5 3" xfId="642"/>
    <cellStyle name="Текст предупреждения 6" xfId="643"/>
    <cellStyle name="Текст предупреждения 6 2" xfId="644"/>
    <cellStyle name="Текст предупреждения 6 3" xfId="645"/>
    <cellStyle name="Текст предупреждения 7" xfId="646"/>
    <cellStyle name="Текст предупреждения 7 2" xfId="647"/>
    <cellStyle name="Текст предупреждения 7 3" xfId="648"/>
    <cellStyle name="Текст предупреждения 8" xfId="649"/>
    <cellStyle name="Текст предупреждения 8 2" xfId="650"/>
    <cellStyle name="Текст предупреждения 8 3" xfId="651"/>
    <cellStyle name="Текст предупреждения 9" xfId="652"/>
    <cellStyle name="Текст предупреждения 9 2" xfId="653"/>
    <cellStyle name="Текст предупреждения 9 3" xfId="654"/>
    <cellStyle name="Хороший 2" xfId="656"/>
    <cellStyle name="Хороший 2 2" xfId="657"/>
    <cellStyle name="Хороший 3" xfId="658"/>
    <cellStyle name="Хороший 3 2" xfId="659"/>
    <cellStyle name="Хороший 4" xfId="660"/>
    <cellStyle name="Хороший 4 2" xfId="661"/>
    <cellStyle name="Хороший 5" xfId="662"/>
    <cellStyle name="Хороший 5 2" xfId="663"/>
    <cellStyle name="Хороший 6" xfId="664"/>
    <cellStyle name="Хороший 6 2" xfId="665"/>
    <cellStyle name="Хороший 7" xfId="666"/>
    <cellStyle name="Хороший 7 2" xfId="667"/>
    <cellStyle name="Хороший 8" xfId="668"/>
    <cellStyle name="Хороший 9" xfId="65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tabSelected="1" view="pageBreakPreview" zoomScaleNormal="100" zoomScaleSheetLayoutView="100" workbookViewId="0">
      <selection activeCell="D13" sqref="D13"/>
    </sheetView>
  </sheetViews>
  <sheetFormatPr defaultRowHeight="14.4" x14ac:dyDescent="0.3"/>
  <cols>
    <col min="1" max="1" width="76.8867187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7" max="7" width="12.44140625" customWidth="1"/>
    <col min="8" max="8" width="15.88671875" customWidth="1"/>
    <col min="10" max="10" width="9.88671875" bestFit="1" customWidth="1"/>
  </cols>
  <sheetData>
    <row r="1" spans="1:10" ht="15.6" x14ac:dyDescent="0.3">
      <c r="A1" s="52" t="s">
        <v>9</v>
      </c>
      <c r="B1" s="52"/>
      <c r="C1" s="52"/>
      <c r="D1" s="52"/>
      <c r="E1" s="21" t="s">
        <v>104</v>
      </c>
      <c r="F1" s="22" t="str">
        <f>TEXT(E1,"[$-FC19]ММ")</f>
        <v>03</v>
      </c>
      <c r="G1" s="22" t="str">
        <f>TEXT(E1,"[$-FC19]ДД.ММ.ГГГ \г")</f>
        <v>01.03.2015 г</v>
      </c>
      <c r="H1" s="22"/>
    </row>
    <row r="2" spans="1:10" ht="15.6" x14ac:dyDescent="0.3">
      <c r="A2" s="52" t="str">
        <f>CONCATENATE("доходов и расходов краевого бюджета за ",period," 2014 года")</f>
        <v>доходов и расходов краевого бюджета за март 2014 года</v>
      </c>
      <c r="B2" s="52"/>
      <c r="C2" s="52"/>
      <c r="D2" s="52"/>
      <c r="E2" s="21" t="s">
        <v>103</v>
      </c>
      <c r="F2" s="22" t="str">
        <f>TEXT(E2,"[$-FC19]ДД ММММ ГГГ \г")</f>
        <v>31 марта 2015 г</v>
      </c>
      <c r="G2" s="22" t="str">
        <f>TEXT(E2,"[$-FC19]ДД.ММ.ГГГ \г")</f>
        <v>31.03.2015 г</v>
      </c>
      <c r="H2" s="23"/>
    </row>
    <row r="3" spans="1:10" x14ac:dyDescent="0.3">
      <c r="A3" s="1"/>
      <c r="B3" s="2"/>
      <c r="C3" s="2"/>
      <c r="D3" s="3"/>
      <c r="E3" s="22">
        <f>EndData1+1</f>
        <v>42095</v>
      </c>
      <c r="F3" s="22" t="str">
        <f>TEXT(E3,"[$-FC19]ДД ММММ ГГГ \г")</f>
        <v>01 апреля 2015 г</v>
      </c>
      <c r="G3" s="22" t="str">
        <f>TEXT(E3,"[$-FC19]ДД.ММ.ГГГ \г")</f>
        <v>01.04.2015 г</v>
      </c>
      <c r="H3" s="22"/>
    </row>
    <row r="4" spans="1:10" x14ac:dyDescent="0.3">
      <c r="A4" s="4"/>
      <c r="B4" s="5"/>
      <c r="C4" s="5"/>
      <c r="D4" s="6" t="s">
        <v>0</v>
      </c>
      <c r="E4" s="22"/>
      <c r="F4" s="22"/>
      <c r="G4" s="22"/>
      <c r="H4" s="22"/>
    </row>
    <row r="5" spans="1:10" x14ac:dyDescent="0.3">
      <c r="A5" s="53" t="str">
        <f>CONCATENATE("Остаток средств на ",G1,"ода")</f>
        <v>Остаток средств на 01.03.2015 года</v>
      </c>
      <c r="B5" s="54"/>
      <c r="C5" s="54"/>
      <c r="D5" s="32">
        <v>3355706</v>
      </c>
      <c r="E5" s="23"/>
      <c r="F5" s="22"/>
      <c r="G5" s="22"/>
      <c r="H5" s="22"/>
    </row>
    <row r="6" spans="1:10" x14ac:dyDescent="0.3">
      <c r="A6" s="56" t="s">
        <v>1</v>
      </c>
      <c r="B6" s="63"/>
      <c r="C6" s="63"/>
      <c r="D6" s="43">
        <f>D9-D7</f>
        <v>2124945.0737899998</v>
      </c>
      <c r="E6" s="22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март</v>
      </c>
      <c r="F6" s="22">
        <v>644525.52108999994</v>
      </c>
      <c r="G6" s="22">
        <v>1030433.4166599996</v>
      </c>
      <c r="H6" s="46">
        <f>G6+F6+D6</f>
        <v>3799904.0115399994</v>
      </c>
    </row>
    <row r="7" spans="1:10" x14ac:dyDescent="0.3">
      <c r="A7" s="64" t="s">
        <v>10</v>
      </c>
      <c r="B7" s="63"/>
      <c r="C7" s="63"/>
      <c r="D7" s="43">
        <f>2864804+64166</f>
        <v>2928970</v>
      </c>
      <c r="E7" s="22"/>
      <c r="F7" s="22">
        <v>5804456</v>
      </c>
      <c r="G7" s="22">
        <v>3137349</v>
      </c>
      <c r="H7" s="46">
        <f>G7+F7+D7</f>
        <v>11870775</v>
      </c>
    </row>
    <row r="8" spans="1:10" x14ac:dyDescent="0.3">
      <c r="A8" s="64" t="s">
        <v>11</v>
      </c>
      <c r="B8" s="63"/>
      <c r="C8" s="63"/>
      <c r="D8" s="44">
        <f>D7-2592328</f>
        <v>336642</v>
      </c>
      <c r="F8">
        <v>5804456</v>
      </c>
      <c r="H8">
        <v>3137349</v>
      </c>
      <c r="J8" s="47">
        <f>D7+F8+H8</f>
        <v>11870775</v>
      </c>
    </row>
    <row r="9" spans="1:10" x14ac:dyDescent="0.3">
      <c r="A9" s="65" t="s">
        <v>12</v>
      </c>
      <c r="B9" s="66"/>
      <c r="C9" s="66"/>
      <c r="D9" s="44">
        <f>D11-D5+D10</f>
        <v>5053915.0737899998</v>
      </c>
    </row>
    <row r="10" spans="1:10" x14ac:dyDescent="0.3">
      <c r="A10" s="65" t="s">
        <v>13</v>
      </c>
      <c r="B10" s="66"/>
      <c r="C10" s="66"/>
      <c r="D10" s="44">
        <f>B138+'Муниципальные районы'!P34</f>
        <v>4378227.0737899998</v>
      </c>
      <c r="F10" s="44">
        <v>3596822.62109</v>
      </c>
    </row>
    <row r="11" spans="1:10" x14ac:dyDescent="0.3">
      <c r="A11" s="55" t="str">
        <f>CONCATENATE("Остатки средств на ",G3,"ода")</f>
        <v>Остатки средств на 01.04.2015 года</v>
      </c>
      <c r="B11" s="56"/>
      <c r="C11" s="56"/>
      <c r="D11" s="45">
        <v>4031394</v>
      </c>
      <c r="H11" s="47"/>
    </row>
    <row r="12" spans="1:10" x14ac:dyDescent="0.3">
      <c r="A12" s="67" t="s">
        <v>14</v>
      </c>
      <c r="B12" s="68"/>
      <c r="C12" s="68"/>
      <c r="D12" s="7"/>
      <c r="H12" s="49"/>
    </row>
    <row r="13" spans="1:10" x14ac:dyDescent="0.3">
      <c r="A13" s="67" t="s">
        <v>15</v>
      </c>
      <c r="B13" s="68"/>
      <c r="C13" s="68"/>
      <c r="D13" s="45">
        <f>SUM(D16:D93)</f>
        <v>1532718.7775999992</v>
      </c>
    </row>
    <row r="14" spans="1:10" s="33" customFormat="1" ht="29.4" hidden="1" customHeight="1" x14ac:dyDescent="0.3">
      <c r="A14" s="50" t="s">
        <v>107</v>
      </c>
      <c r="B14" s="51"/>
      <c r="C14" s="51"/>
      <c r="D14" s="44"/>
    </row>
    <row r="15" spans="1:10" s="33" customFormat="1" ht="29.4" hidden="1" customHeight="1" x14ac:dyDescent="0.3">
      <c r="A15" s="50" t="s">
        <v>108</v>
      </c>
      <c r="B15" s="51"/>
      <c r="C15" s="51"/>
      <c r="D15" s="44">
        <v>0</v>
      </c>
    </row>
    <row r="16" spans="1:10" s="33" customFormat="1" ht="29.4" hidden="1" customHeight="1" x14ac:dyDescent="0.3">
      <c r="A16" s="50" t="s">
        <v>109</v>
      </c>
      <c r="B16" s="51"/>
      <c r="C16" s="51"/>
      <c r="D16" s="44">
        <v>1E-3</v>
      </c>
    </row>
    <row r="17" spans="1:8" s="33" customFormat="1" ht="40.799999999999997" customHeight="1" x14ac:dyDescent="0.3">
      <c r="A17" s="50" t="s">
        <v>109</v>
      </c>
      <c r="B17" s="51"/>
      <c r="C17" s="51"/>
      <c r="D17" s="44">
        <v>0.83422999999998138</v>
      </c>
      <c r="H17" s="48"/>
    </row>
    <row r="18" spans="1:8" s="33" customFormat="1" ht="43.2" customHeight="1" x14ac:dyDescent="0.3">
      <c r="A18" s="50" t="s">
        <v>110</v>
      </c>
      <c r="B18" s="51"/>
      <c r="C18" s="51"/>
      <c r="D18" s="44">
        <v>21.451839999999969</v>
      </c>
    </row>
    <row r="19" spans="1:8" s="33" customFormat="1" ht="29.4" hidden="1" customHeight="1" x14ac:dyDescent="0.3">
      <c r="A19" s="50" t="s">
        <v>111</v>
      </c>
      <c r="B19" s="51"/>
      <c r="C19" s="51"/>
      <c r="D19" s="44">
        <v>0</v>
      </c>
    </row>
    <row r="20" spans="1:8" s="33" customFormat="1" ht="29.4" hidden="1" customHeight="1" x14ac:dyDescent="0.3">
      <c r="A20" s="50" t="s">
        <v>112</v>
      </c>
      <c r="B20" s="51"/>
      <c r="C20" s="51"/>
      <c r="D20" s="44">
        <v>0</v>
      </c>
    </row>
    <row r="21" spans="1:8" s="33" customFormat="1" ht="29.4" hidden="1" customHeight="1" x14ac:dyDescent="0.3">
      <c r="A21" s="50" t="s">
        <v>113</v>
      </c>
      <c r="B21" s="51"/>
      <c r="C21" s="51"/>
      <c r="D21" s="44">
        <v>0</v>
      </c>
    </row>
    <row r="22" spans="1:8" s="33" customFormat="1" ht="29.4" hidden="1" customHeight="1" x14ac:dyDescent="0.3">
      <c r="A22" s="50" t="s">
        <v>114</v>
      </c>
      <c r="B22" s="51"/>
      <c r="C22" s="51"/>
      <c r="D22" s="44">
        <v>0</v>
      </c>
    </row>
    <row r="23" spans="1:8" s="33" customFormat="1" ht="29.4" hidden="1" customHeight="1" x14ac:dyDescent="0.3">
      <c r="A23" s="50" t="s">
        <v>115</v>
      </c>
      <c r="B23" s="51"/>
      <c r="C23" s="51"/>
      <c r="D23" s="44">
        <v>0</v>
      </c>
    </row>
    <row r="24" spans="1:8" s="33" customFormat="1" ht="66" customHeight="1" x14ac:dyDescent="0.3">
      <c r="A24" s="50" t="s">
        <v>116</v>
      </c>
      <c r="B24" s="51"/>
      <c r="C24" s="51"/>
      <c r="D24" s="44">
        <v>2335.4</v>
      </c>
    </row>
    <row r="25" spans="1:8" s="33" customFormat="1" ht="29.4" hidden="1" customHeight="1" x14ac:dyDescent="0.3">
      <c r="A25" s="50" t="s">
        <v>117</v>
      </c>
      <c r="B25" s="51"/>
      <c r="C25" s="51"/>
      <c r="D25" s="44">
        <v>0</v>
      </c>
    </row>
    <row r="26" spans="1:8" s="33" customFormat="1" ht="68.400000000000006" customHeight="1" x14ac:dyDescent="0.3">
      <c r="A26" s="50" t="s">
        <v>118</v>
      </c>
      <c r="B26" s="51"/>
      <c r="C26" s="51"/>
      <c r="D26" s="44">
        <v>687.505</v>
      </c>
    </row>
    <row r="27" spans="1:8" s="33" customFormat="1" ht="68.400000000000006" customHeight="1" x14ac:dyDescent="0.3">
      <c r="A27" s="50" t="s">
        <v>119</v>
      </c>
      <c r="B27" s="51"/>
      <c r="C27" s="51"/>
      <c r="D27" s="44">
        <v>1154.1780000000001</v>
      </c>
    </row>
    <row r="28" spans="1:8" s="33" customFormat="1" ht="29.4" hidden="1" customHeight="1" x14ac:dyDescent="0.3">
      <c r="A28" s="50" t="s">
        <v>120</v>
      </c>
      <c r="B28" s="51"/>
      <c r="C28" s="51"/>
      <c r="D28" s="44">
        <v>0</v>
      </c>
    </row>
    <row r="29" spans="1:8" s="33" customFormat="1" ht="29.4" hidden="1" customHeight="1" x14ac:dyDescent="0.3">
      <c r="A29" s="50" t="s">
        <v>121</v>
      </c>
      <c r="B29" s="51"/>
      <c r="C29" s="51"/>
      <c r="D29" s="44">
        <v>0</v>
      </c>
    </row>
    <row r="30" spans="1:8" s="33" customFormat="1" ht="29.4" hidden="1" customHeight="1" x14ac:dyDescent="0.3">
      <c r="A30" s="50" t="s">
        <v>122</v>
      </c>
      <c r="B30" s="51"/>
      <c r="C30" s="51"/>
      <c r="D30" s="44">
        <v>0</v>
      </c>
    </row>
    <row r="31" spans="1:8" s="33" customFormat="1" ht="29.4" hidden="1" customHeight="1" x14ac:dyDescent="0.3">
      <c r="A31" s="50" t="s">
        <v>123</v>
      </c>
      <c r="B31" s="51"/>
      <c r="C31" s="51"/>
      <c r="D31" s="44">
        <v>0</v>
      </c>
    </row>
    <row r="32" spans="1:8" s="33" customFormat="1" ht="29.4" hidden="1" customHeight="1" x14ac:dyDescent="0.3">
      <c r="A32" s="50" t="s">
        <v>124</v>
      </c>
      <c r="B32" s="51"/>
      <c r="C32" s="51"/>
      <c r="D32" s="44">
        <v>0</v>
      </c>
    </row>
    <row r="33" spans="1:4" s="33" customFormat="1" ht="29.4" hidden="1" customHeight="1" x14ac:dyDescent="0.3">
      <c r="A33" s="50" t="s">
        <v>125</v>
      </c>
      <c r="B33" s="51"/>
      <c r="C33" s="51"/>
      <c r="D33" s="44">
        <v>0</v>
      </c>
    </row>
    <row r="34" spans="1:4" s="33" customFormat="1" ht="29.4" hidden="1" customHeight="1" x14ac:dyDescent="0.3">
      <c r="A34" s="50" t="s">
        <v>126</v>
      </c>
      <c r="B34" s="51"/>
      <c r="C34" s="51"/>
      <c r="D34" s="44">
        <v>0</v>
      </c>
    </row>
    <row r="35" spans="1:4" s="33" customFormat="1" ht="29.4" hidden="1" customHeight="1" x14ac:dyDescent="0.3">
      <c r="A35" s="50" t="s">
        <v>127</v>
      </c>
      <c r="B35" s="51"/>
      <c r="C35" s="51"/>
      <c r="D35" s="44">
        <v>0</v>
      </c>
    </row>
    <row r="36" spans="1:4" s="33" customFormat="1" ht="29.4" hidden="1" customHeight="1" x14ac:dyDescent="0.3">
      <c r="A36" s="50"/>
      <c r="B36" s="51"/>
      <c r="C36" s="51"/>
      <c r="D36" s="44">
        <v>0</v>
      </c>
    </row>
    <row r="37" spans="1:4" s="33" customFormat="1" ht="29.4" hidden="1" customHeight="1" x14ac:dyDescent="0.3">
      <c r="A37" s="50" t="s">
        <v>128</v>
      </c>
      <c r="B37" s="51"/>
      <c r="C37" s="51"/>
      <c r="D37" s="44">
        <v>0</v>
      </c>
    </row>
    <row r="38" spans="1:4" s="33" customFormat="1" ht="29.4" hidden="1" customHeight="1" x14ac:dyDescent="0.3">
      <c r="A38" s="50" t="s">
        <v>129</v>
      </c>
      <c r="B38" s="51"/>
      <c r="C38" s="51"/>
      <c r="D38" s="44">
        <v>0</v>
      </c>
    </row>
    <row r="39" spans="1:4" s="33" customFormat="1" ht="29.4" hidden="1" customHeight="1" x14ac:dyDescent="0.3">
      <c r="A39" s="50" t="s">
        <v>130</v>
      </c>
      <c r="B39" s="51"/>
      <c r="C39" s="51"/>
      <c r="D39" s="44">
        <v>0</v>
      </c>
    </row>
    <row r="40" spans="1:4" s="33" customFormat="1" ht="29.4" customHeight="1" x14ac:dyDescent="0.3">
      <c r="A40" s="50" t="s">
        <v>131</v>
      </c>
      <c r="B40" s="51"/>
      <c r="C40" s="51"/>
      <c r="D40" s="44">
        <v>2765.598</v>
      </c>
    </row>
    <row r="41" spans="1:4" s="33" customFormat="1" ht="55.2" customHeight="1" x14ac:dyDescent="0.3">
      <c r="A41" s="50" t="s">
        <v>132</v>
      </c>
      <c r="B41" s="51"/>
      <c r="C41" s="51"/>
      <c r="D41" s="44">
        <v>819984.10372999986</v>
      </c>
    </row>
    <row r="42" spans="1:4" s="33" customFormat="1" ht="31.2" customHeight="1" x14ac:dyDescent="0.3">
      <c r="A42" s="50" t="s">
        <v>133</v>
      </c>
      <c r="B42" s="51"/>
      <c r="C42" s="51"/>
      <c r="D42" s="44">
        <v>95282.680459999989</v>
      </c>
    </row>
    <row r="43" spans="1:4" s="33" customFormat="1" ht="29.4" hidden="1" customHeight="1" x14ac:dyDescent="0.3">
      <c r="A43" s="50" t="s">
        <v>134</v>
      </c>
      <c r="B43" s="51"/>
      <c r="C43" s="51"/>
      <c r="D43" s="44">
        <v>0</v>
      </c>
    </row>
    <row r="44" spans="1:4" s="33" customFormat="1" ht="29.4" hidden="1" customHeight="1" x14ac:dyDescent="0.3">
      <c r="A44" s="50" t="s">
        <v>135</v>
      </c>
      <c r="B44" s="51"/>
      <c r="C44" s="51"/>
      <c r="D44" s="44">
        <v>0</v>
      </c>
    </row>
    <row r="45" spans="1:4" s="33" customFormat="1" ht="29.4" hidden="1" customHeight="1" x14ac:dyDescent="0.3">
      <c r="A45" s="50" t="s">
        <v>136</v>
      </c>
      <c r="B45" s="51"/>
      <c r="C45" s="51"/>
      <c r="D45" s="44">
        <v>0</v>
      </c>
    </row>
    <row r="46" spans="1:4" s="33" customFormat="1" ht="29.4" customHeight="1" x14ac:dyDescent="0.3">
      <c r="A46" s="50" t="s">
        <v>137</v>
      </c>
      <c r="B46" s="51"/>
      <c r="C46" s="51"/>
      <c r="D46" s="44">
        <v>8078.0999999999995</v>
      </c>
    </row>
    <row r="47" spans="1:4" s="33" customFormat="1" ht="29.4" hidden="1" customHeight="1" x14ac:dyDescent="0.3">
      <c r="A47" s="50" t="s">
        <v>138</v>
      </c>
      <c r="B47" s="51"/>
      <c r="C47" s="51"/>
      <c r="D47" s="44">
        <v>0</v>
      </c>
    </row>
    <row r="48" spans="1:4" s="33" customFormat="1" ht="29.4" hidden="1" customHeight="1" x14ac:dyDescent="0.3">
      <c r="A48" s="50" t="s">
        <v>139</v>
      </c>
      <c r="B48" s="51"/>
      <c r="C48" s="51"/>
      <c r="D48" s="44">
        <v>0</v>
      </c>
    </row>
    <row r="49" spans="1:4" s="33" customFormat="1" ht="29.4" hidden="1" customHeight="1" x14ac:dyDescent="0.3">
      <c r="A49" s="50" t="s">
        <v>140</v>
      </c>
      <c r="B49" s="51"/>
      <c r="C49" s="51"/>
      <c r="D49" s="44">
        <v>0</v>
      </c>
    </row>
    <row r="50" spans="1:4" s="33" customFormat="1" ht="57" customHeight="1" x14ac:dyDescent="0.3">
      <c r="A50" s="50" t="s">
        <v>141</v>
      </c>
      <c r="B50" s="51"/>
      <c r="C50" s="51"/>
      <c r="D50" s="44">
        <v>38096.358650000002</v>
      </c>
    </row>
    <row r="51" spans="1:4" s="33" customFormat="1" ht="69.599999999999994" customHeight="1" x14ac:dyDescent="0.3">
      <c r="A51" s="50" t="s">
        <v>142</v>
      </c>
      <c r="B51" s="51"/>
      <c r="C51" s="51"/>
      <c r="D51" s="44">
        <v>7189.2</v>
      </c>
    </row>
    <row r="52" spans="1:4" s="33" customFormat="1" ht="29.4" hidden="1" customHeight="1" x14ac:dyDescent="0.3">
      <c r="A52" s="50" t="s">
        <v>143</v>
      </c>
      <c r="B52" s="51"/>
      <c r="C52" s="51"/>
      <c r="D52" s="44">
        <v>0</v>
      </c>
    </row>
    <row r="53" spans="1:4" s="33" customFormat="1" ht="42.6" customHeight="1" x14ac:dyDescent="0.3">
      <c r="A53" s="50" t="s">
        <v>144</v>
      </c>
      <c r="B53" s="51"/>
      <c r="C53" s="51"/>
      <c r="D53" s="44">
        <v>94592.881319999986</v>
      </c>
    </row>
    <row r="54" spans="1:4" s="33" customFormat="1" ht="29.4" hidden="1" customHeight="1" x14ac:dyDescent="0.3">
      <c r="A54" s="50" t="s">
        <v>145</v>
      </c>
      <c r="B54" s="51"/>
      <c r="C54" s="51"/>
      <c r="D54" s="44">
        <v>0</v>
      </c>
    </row>
    <row r="55" spans="1:4" s="33" customFormat="1" ht="70.8" customHeight="1" x14ac:dyDescent="0.3">
      <c r="A55" s="50" t="s">
        <v>146</v>
      </c>
      <c r="B55" s="51"/>
      <c r="C55" s="51"/>
      <c r="D55" s="44">
        <v>2656.8</v>
      </c>
    </row>
    <row r="56" spans="1:4" s="33" customFormat="1" ht="29.4" hidden="1" customHeight="1" x14ac:dyDescent="0.3">
      <c r="A56" s="50" t="s">
        <v>147</v>
      </c>
      <c r="B56" s="51"/>
      <c r="C56" s="51"/>
      <c r="D56" s="44">
        <v>0</v>
      </c>
    </row>
    <row r="57" spans="1:4" s="33" customFormat="1" ht="29.4" hidden="1" customHeight="1" x14ac:dyDescent="0.3">
      <c r="A57" s="50" t="s">
        <v>148</v>
      </c>
      <c r="B57" s="51"/>
      <c r="C57" s="51"/>
      <c r="D57" s="44">
        <v>0</v>
      </c>
    </row>
    <row r="58" spans="1:4" s="33" customFormat="1" ht="29.4" hidden="1" customHeight="1" x14ac:dyDescent="0.3">
      <c r="A58" s="50" t="s">
        <v>149</v>
      </c>
      <c r="B58" s="51"/>
      <c r="C58" s="51"/>
      <c r="D58" s="44">
        <v>0</v>
      </c>
    </row>
    <row r="59" spans="1:4" s="33" customFormat="1" ht="29.4" hidden="1" customHeight="1" x14ac:dyDescent="0.3">
      <c r="A59" s="50" t="s">
        <v>150</v>
      </c>
      <c r="B59" s="51"/>
      <c r="C59" s="51"/>
      <c r="D59" s="44">
        <v>0</v>
      </c>
    </row>
    <row r="60" spans="1:4" s="33" customFormat="1" ht="29.4" hidden="1" customHeight="1" x14ac:dyDescent="0.3">
      <c r="A60" s="50" t="s">
        <v>151</v>
      </c>
      <c r="B60" s="51"/>
      <c r="C60" s="51"/>
      <c r="D60" s="44">
        <v>0</v>
      </c>
    </row>
    <row r="61" spans="1:4" s="33" customFormat="1" ht="29.4" hidden="1" customHeight="1" x14ac:dyDescent="0.3">
      <c r="A61" s="50" t="s">
        <v>152</v>
      </c>
      <c r="B61" s="51"/>
      <c r="C61" s="51"/>
      <c r="D61" s="44">
        <v>0</v>
      </c>
    </row>
    <row r="62" spans="1:4" s="33" customFormat="1" ht="29.4" hidden="1" customHeight="1" x14ac:dyDescent="0.3">
      <c r="A62" s="50" t="s">
        <v>153</v>
      </c>
      <c r="B62" s="51"/>
      <c r="C62" s="51"/>
      <c r="D62" s="44">
        <v>0</v>
      </c>
    </row>
    <row r="63" spans="1:4" s="33" customFormat="1" ht="29.4" customHeight="1" x14ac:dyDescent="0.3">
      <c r="A63" s="50" t="s">
        <v>154</v>
      </c>
      <c r="B63" s="51"/>
      <c r="C63" s="51"/>
      <c r="D63" s="44">
        <v>50.7</v>
      </c>
    </row>
    <row r="64" spans="1:4" s="33" customFormat="1" ht="29.4" hidden="1" customHeight="1" x14ac:dyDescent="0.3">
      <c r="A64" s="50" t="s">
        <v>155</v>
      </c>
      <c r="B64" s="51"/>
      <c r="C64" s="51"/>
      <c r="D64" s="44">
        <v>0</v>
      </c>
    </row>
    <row r="65" spans="1:4" s="33" customFormat="1" ht="29.4" hidden="1" customHeight="1" x14ac:dyDescent="0.3">
      <c r="A65" s="50" t="s">
        <v>156</v>
      </c>
      <c r="B65" s="51"/>
      <c r="C65" s="51"/>
      <c r="D65" s="44">
        <v>0</v>
      </c>
    </row>
    <row r="66" spans="1:4" s="33" customFormat="1" ht="29.4" hidden="1" customHeight="1" x14ac:dyDescent="0.3">
      <c r="A66" s="50" t="s">
        <v>135</v>
      </c>
      <c r="B66" s="51"/>
      <c r="C66" s="51"/>
      <c r="D66" s="44">
        <v>0</v>
      </c>
    </row>
    <row r="67" spans="1:4" s="33" customFormat="1" ht="29.4" customHeight="1" x14ac:dyDescent="0.3">
      <c r="A67" s="50" t="s">
        <v>157</v>
      </c>
      <c r="B67" s="51"/>
      <c r="C67" s="51"/>
      <c r="D67" s="44">
        <v>690.22618999999997</v>
      </c>
    </row>
    <row r="68" spans="1:4" s="33" customFormat="1" ht="29.4" hidden="1" customHeight="1" x14ac:dyDescent="0.3">
      <c r="A68" s="50" t="s">
        <v>105</v>
      </c>
      <c r="B68" s="51"/>
      <c r="C68" s="51"/>
      <c r="D68" s="44">
        <v>0</v>
      </c>
    </row>
    <row r="69" spans="1:4" s="33" customFormat="1" ht="31.2" customHeight="1" x14ac:dyDescent="0.3">
      <c r="A69" s="50" t="s">
        <v>158</v>
      </c>
      <c r="B69" s="51"/>
      <c r="C69" s="51"/>
      <c r="D69" s="44">
        <v>10734.45</v>
      </c>
    </row>
    <row r="70" spans="1:4" s="33" customFormat="1" ht="29.4" hidden="1" customHeight="1" x14ac:dyDescent="0.3">
      <c r="A70" s="50" t="s">
        <v>159</v>
      </c>
      <c r="B70" s="51"/>
      <c r="C70" s="51"/>
      <c r="D70" s="44">
        <v>0</v>
      </c>
    </row>
    <row r="71" spans="1:4" s="33" customFormat="1" ht="29.4" hidden="1" customHeight="1" x14ac:dyDescent="0.3">
      <c r="A71" s="50" t="s">
        <v>160</v>
      </c>
      <c r="B71" s="51"/>
      <c r="C71" s="51"/>
      <c r="D71" s="44">
        <v>0</v>
      </c>
    </row>
    <row r="72" spans="1:4" s="33" customFormat="1" ht="29.4" hidden="1" customHeight="1" x14ac:dyDescent="0.3">
      <c r="A72" s="50" t="s">
        <v>161</v>
      </c>
      <c r="B72" s="51"/>
      <c r="C72" s="51"/>
      <c r="D72" s="44">
        <v>0</v>
      </c>
    </row>
    <row r="73" spans="1:4" s="33" customFormat="1" ht="29.4" hidden="1" customHeight="1" x14ac:dyDescent="0.3">
      <c r="A73" s="50"/>
      <c r="B73" s="51"/>
      <c r="C73" s="51"/>
      <c r="D73" s="44">
        <v>0</v>
      </c>
    </row>
    <row r="74" spans="1:4" s="33" customFormat="1" ht="29.4" hidden="1" customHeight="1" x14ac:dyDescent="0.3">
      <c r="A74" s="50" t="s">
        <v>162</v>
      </c>
      <c r="B74" s="51"/>
      <c r="C74" s="51"/>
      <c r="D74" s="44">
        <v>0</v>
      </c>
    </row>
    <row r="75" spans="1:4" s="33" customFormat="1" ht="43.8" customHeight="1" x14ac:dyDescent="0.3">
      <c r="A75" s="50" t="s">
        <v>163</v>
      </c>
      <c r="B75" s="51"/>
      <c r="C75" s="51"/>
      <c r="D75" s="44">
        <v>1015.1399999999999</v>
      </c>
    </row>
    <row r="76" spans="1:4" s="33" customFormat="1" ht="29.4" hidden="1" customHeight="1" x14ac:dyDescent="0.3">
      <c r="A76" s="50" t="s">
        <v>164</v>
      </c>
      <c r="B76" s="51"/>
      <c r="C76" s="51"/>
      <c r="D76" s="44">
        <v>0</v>
      </c>
    </row>
    <row r="77" spans="1:4" s="33" customFormat="1" ht="53.4" customHeight="1" x14ac:dyDescent="0.3">
      <c r="A77" s="50" t="s">
        <v>165</v>
      </c>
      <c r="B77" s="51"/>
      <c r="C77" s="51"/>
      <c r="D77" s="44">
        <v>25022.400000000001</v>
      </c>
    </row>
    <row r="78" spans="1:4" s="33" customFormat="1" ht="55.2" customHeight="1" x14ac:dyDescent="0.3">
      <c r="A78" s="50" t="s">
        <v>166</v>
      </c>
      <c r="B78" s="51"/>
      <c r="C78" s="51"/>
      <c r="D78" s="44">
        <v>365350.66339999996</v>
      </c>
    </row>
    <row r="79" spans="1:4" s="33" customFormat="1" ht="20.399999999999999" customHeight="1" x14ac:dyDescent="0.3">
      <c r="A79" s="69" t="s">
        <v>167</v>
      </c>
      <c r="B79" s="70"/>
      <c r="C79" s="71"/>
      <c r="D79" s="44">
        <v>49026.8</v>
      </c>
    </row>
    <row r="80" spans="1:4" s="33" customFormat="1" ht="29.4" hidden="1" customHeight="1" x14ac:dyDescent="0.3">
      <c r="A80" s="50" t="s">
        <v>168</v>
      </c>
      <c r="B80" s="51"/>
      <c r="C80" s="51"/>
      <c r="D80" s="44">
        <v>0</v>
      </c>
    </row>
    <row r="81" spans="1:4" s="33" customFormat="1" ht="29.4" hidden="1" customHeight="1" x14ac:dyDescent="0.3">
      <c r="A81" s="50" t="s">
        <v>169</v>
      </c>
      <c r="B81" s="51"/>
      <c r="C81" s="51"/>
      <c r="D81" s="44">
        <v>0</v>
      </c>
    </row>
    <row r="82" spans="1:4" s="33" customFormat="1" ht="42.6" customHeight="1" x14ac:dyDescent="0.3">
      <c r="A82" s="50" t="s">
        <v>170</v>
      </c>
      <c r="B82" s="51"/>
      <c r="C82" s="51"/>
      <c r="D82" s="44">
        <v>429.33178000000004</v>
      </c>
    </row>
    <row r="83" spans="1:4" s="33" customFormat="1" ht="29.4" hidden="1" customHeight="1" x14ac:dyDescent="0.3">
      <c r="A83" s="50" t="s">
        <v>171</v>
      </c>
      <c r="B83" s="51"/>
      <c r="C83" s="51"/>
      <c r="D83" s="44">
        <v>0</v>
      </c>
    </row>
    <row r="84" spans="1:4" s="33" customFormat="1" ht="42" customHeight="1" x14ac:dyDescent="0.3">
      <c r="A84" s="50" t="s">
        <v>172</v>
      </c>
      <c r="B84" s="51"/>
      <c r="C84" s="51"/>
      <c r="D84" s="44">
        <v>438.91199999999998</v>
      </c>
    </row>
    <row r="85" spans="1:4" s="33" customFormat="1" ht="31.8" customHeight="1" x14ac:dyDescent="0.3">
      <c r="A85" s="69" t="s">
        <v>173</v>
      </c>
      <c r="B85" s="70"/>
      <c r="C85" s="71"/>
      <c r="D85" s="44">
        <v>7115.0619999999999</v>
      </c>
    </row>
    <row r="86" spans="1:4" s="33" customFormat="1" ht="29.4" hidden="1" customHeight="1" x14ac:dyDescent="0.3">
      <c r="A86" s="50" t="s">
        <v>106</v>
      </c>
      <c r="B86" s="51"/>
      <c r="C86" s="51"/>
      <c r="D86" s="44">
        <v>0</v>
      </c>
    </row>
    <row r="87" spans="1:4" s="33" customFormat="1" ht="29.4" hidden="1" customHeight="1" x14ac:dyDescent="0.3">
      <c r="A87" s="50" t="s">
        <v>174</v>
      </c>
      <c r="B87" s="51"/>
      <c r="C87" s="51"/>
      <c r="D87" s="44">
        <v>0</v>
      </c>
    </row>
    <row r="88" spans="1:4" s="33" customFormat="1" ht="29.4" hidden="1" customHeight="1" x14ac:dyDescent="0.3">
      <c r="A88" s="50" t="s">
        <v>175</v>
      </c>
      <c r="B88" s="51"/>
      <c r="C88" s="51"/>
      <c r="D88" s="44">
        <v>0</v>
      </c>
    </row>
    <row r="89" spans="1:4" s="33" customFormat="1" ht="29.4" hidden="1" customHeight="1" x14ac:dyDescent="0.3">
      <c r="A89" s="50" t="s">
        <v>176</v>
      </c>
      <c r="B89" s="51"/>
      <c r="C89" s="51"/>
      <c r="D89" s="44">
        <v>0</v>
      </c>
    </row>
    <row r="90" spans="1:4" s="33" customFormat="1" ht="29.4" hidden="1" customHeight="1" x14ac:dyDescent="0.3">
      <c r="A90" s="50" t="s">
        <v>177</v>
      </c>
      <c r="B90" s="51"/>
      <c r="C90" s="51"/>
      <c r="D90" s="44">
        <v>0</v>
      </c>
    </row>
    <row r="91" spans="1:4" s="33" customFormat="1" ht="29.4" hidden="1" customHeight="1" x14ac:dyDescent="0.3">
      <c r="A91" s="50" t="s">
        <v>178</v>
      </c>
      <c r="B91" s="51"/>
      <c r="C91" s="51"/>
      <c r="D91" s="44">
        <v>0</v>
      </c>
    </row>
    <row r="92" spans="1:4" s="33" customFormat="1" ht="29.4" hidden="1" customHeight="1" x14ac:dyDescent="0.3">
      <c r="A92" s="50" t="s">
        <v>179</v>
      </c>
      <c r="B92" s="51"/>
      <c r="C92" s="51"/>
      <c r="D92" s="44">
        <v>0</v>
      </c>
    </row>
    <row r="93" spans="1:4" s="33" customFormat="1" ht="29.4" hidden="1" customHeight="1" x14ac:dyDescent="0.3">
      <c r="A93" s="69" t="s">
        <v>180</v>
      </c>
      <c r="B93" s="70"/>
      <c r="C93" s="71"/>
      <c r="D93" s="44">
        <v>0</v>
      </c>
    </row>
    <row r="94" spans="1:4" s="33" customFormat="1" ht="14.4" customHeight="1" x14ac:dyDescent="0.3">
      <c r="A94" s="38"/>
      <c r="B94" s="39"/>
      <c r="C94" s="39"/>
      <c r="D94" s="37"/>
    </row>
    <row r="95" spans="1:4" ht="14.4" customHeight="1" x14ac:dyDescent="0.3">
      <c r="A95" s="38"/>
      <c r="B95" s="39"/>
      <c r="C95" s="39"/>
      <c r="D95" s="37"/>
    </row>
    <row r="96" spans="1:4" ht="14.4" customHeight="1" x14ac:dyDescent="0.3">
      <c r="A96" s="40" t="s">
        <v>16</v>
      </c>
      <c r="B96" s="34"/>
      <c r="C96" s="34"/>
      <c r="D96" s="35"/>
    </row>
    <row r="97" spans="1:4" ht="14.4" customHeight="1" x14ac:dyDescent="0.3">
      <c r="A97" s="57" t="s">
        <v>17</v>
      </c>
      <c r="B97" s="59" t="s">
        <v>2</v>
      </c>
      <c r="C97" s="61" t="s">
        <v>3</v>
      </c>
      <c r="D97" s="62"/>
    </row>
    <row r="98" spans="1:4" ht="90" customHeight="1" x14ac:dyDescent="0.3">
      <c r="A98" s="58"/>
      <c r="B98" s="60"/>
      <c r="C98" s="41" t="s">
        <v>4</v>
      </c>
      <c r="D98" s="41" t="s">
        <v>5</v>
      </c>
    </row>
    <row r="99" spans="1:4" ht="14.4" customHeight="1" x14ac:dyDescent="0.3">
      <c r="A99" s="36" t="s">
        <v>64</v>
      </c>
      <c r="B99" s="42">
        <v>14351.63401</v>
      </c>
      <c r="C99" s="42">
        <v>9228.6228900000006</v>
      </c>
      <c r="D99" s="42">
        <v>2802.1514099999999</v>
      </c>
    </row>
    <row r="100" spans="1:4" ht="14.4" customHeight="1" x14ac:dyDescent="0.3">
      <c r="A100" s="36" t="s">
        <v>65</v>
      </c>
      <c r="B100" s="42">
        <v>6022.0889200000001</v>
      </c>
      <c r="C100" s="42">
        <v>3786.18921</v>
      </c>
      <c r="D100" s="42">
        <v>1023.2902</v>
      </c>
    </row>
    <row r="101" spans="1:4" ht="14.4" customHeight="1" x14ac:dyDescent="0.3">
      <c r="A101" s="36" t="s">
        <v>66</v>
      </c>
      <c r="B101" s="42">
        <v>4194.5080799999996</v>
      </c>
      <c r="C101" s="42">
        <v>2809.6355199999998</v>
      </c>
      <c r="D101" s="42">
        <v>1384.87256</v>
      </c>
    </row>
    <row r="102" spans="1:4" ht="14.4" customHeight="1" x14ac:dyDescent="0.3">
      <c r="A102" s="36" t="s">
        <v>67</v>
      </c>
      <c r="B102" s="42">
        <v>74105.415649999995</v>
      </c>
      <c r="C102" s="42">
        <v>14065.45832</v>
      </c>
      <c r="D102" s="42">
        <v>4181.9018299999998</v>
      </c>
    </row>
    <row r="103" spans="1:4" ht="27" customHeight="1" x14ac:dyDescent="0.3">
      <c r="A103" s="36" t="s">
        <v>68</v>
      </c>
      <c r="B103" s="42">
        <v>39503.878770000003</v>
      </c>
      <c r="C103" s="42">
        <v>3442.7510000000002</v>
      </c>
      <c r="D103" s="42">
        <v>1033.856</v>
      </c>
    </row>
    <row r="104" spans="1:4" ht="14.4" customHeight="1" x14ac:dyDescent="0.3">
      <c r="A104" s="36" t="s">
        <v>69</v>
      </c>
      <c r="B104" s="42">
        <v>3961.23344</v>
      </c>
      <c r="C104" s="42">
        <v>1755.57359</v>
      </c>
      <c r="D104" s="42">
        <v>682.49919</v>
      </c>
    </row>
    <row r="105" spans="1:4" ht="14.4" customHeight="1" x14ac:dyDescent="0.3">
      <c r="A105" s="36" t="s">
        <v>70</v>
      </c>
      <c r="B105" s="42">
        <v>4937.6917800000001</v>
      </c>
      <c r="C105" s="42">
        <v>1264.1112800000001</v>
      </c>
      <c r="D105" s="42">
        <v>524.41300000000001</v>
      </c>
    </row>
    <row r="106" spans="1:4" x14ac:dyDescent="0.3">
      <c r="A106" s="36" t="s">
        <v>71</v>
      </c>
      <c r="B106" s="42">
        <v>671702.70576000004</v>
      </c>
      <c r="C106" s="42">
        <v>3843.4891600000001</v>
      </c>
      <c r="D106" s="42">
        <v>1481.7221999999999</v>
      </c>
    </row>
    <row r="107" spans="1:4" ht="14.4" customHeight="1" x14ac:dyDescent="0.3">
      <c r="A107" s="36" t="s">
        <v>72</v>
      </c>
      <c r="B107" s="42">
        <v>7740.1795000000002</v>
      </c>
      <c r="C107" s="42">
        <v>4572.9550300000001</v>
      </c>
      <c r="D107" s="42">
        <v>1495.6223500000001</v>
      </c>
    </row>
    <row r="108" spans="1:4" ht="14.4" customHeight="1" x14ac:dyDescent="0.3">
      <c r="A108" s="36" t="s">
        <v>73</v>
      </c>
      <c r="B108" s="42">
        <v>17754.30644</v>
      </c>
      <c r="C108" s="42">
        <v>1543.99567</v>
      </c>
      <c r="D108" s="42">
        <v>472.97926999999999</v>
      </c>
    </row>
    <row r="109" spans="1:4" x14ac:dyDescent="0.3">
      <c r="A109" s="36" t="s">
        <v>74</v>
      </c>
      <c r="B109" s="18">
        <v>68304.010760000005</v>
      </c>
      <c r="C109" s="18">
        <v>41750.9015</v>
      </c>
      <c r="D109" s="18">
        <v>11215.60925</v>
      </c>
    </row>
    <row r="110" spans="1:4" x14ac:dyDescent="0.3">
      <c r="A110" s="36" t="s">
        <v>75</v>
      </c>
      <c r="B110" s="18">
        <v>311570.14593</v>
      </c>
      <c r="C110" s="18">
        <v>14626.020630000001</v>
      </c>
      <c r="D110" s="18">
        <v>2959.89041</v>
      </c>
    </row>
    <row r="111" spans="1:4" x14ac:dyDescent="0.3">
      <c r="A111" s="36" t="s">
        <v>76</v>
      </c>
      <c r="B111" s="18">
        <v>405289.11943000002</v>
      </c>
      <c r="C111" s="18">
        <v>27734.479139999999</v>
      </c>
      <c r="D111" s="18">
        <v>7844.4878099999996</v>
      </c>
    </row>
    <row r="112" spans="1:4" x14ac:dyDescent="0.3">
      <c r="A112" s="36" t="s">
        <v>77</v>
      </c>
      <c r="B112" s="18">
        <v>81428.355769999995</v>
      </c>
      <c r="C112" s="18">
        <v>2099.6815000000001</v>
      </c>
      <c r="D112" s="18">
        <v>673.36501999999996</v>
      </c>
    </row>
    <row r="113" spans="1:4" x14ac:dyDescent="0.3">
      <c r="A113" s="36" t="s">
        <v>78</v>
      </c>
      <c r="B113" s="18">
        <v>81113.657770000005</v>
      </c>
      <c r="C113" s="18">
        <v>46755.581010000002</v>
      </c>
      <c r="D113" s="18">
        <v>15482.62947</v>
      </c>
    </row>
    <row r="114" spans="1:4" x14ac:dyDescent="0.3">
      <c r="A114" s="36" t="s">
        <v>79</v>
      </c>
      <c r="B114" s="18">
        <v>7319.4750199999999</v>
      </c>
      <c r="C114" s="18">
        <v>740.74346000000003</v>
      </c>
      <c r="D114" s="18">
        <v>422.11646999999999</v>
      </c>
    </row>
    <row r="115" spans="1:4" x14ac:dyDescent="0.3">
      <c r="A115" s="36" t="s">
        <v>80</v>
      </c>
      <c r="B115" s="18">
        <v>52935.838790000002</v>
      </c>
      <c r="C115" s="18">
        <v>1490.0236600000001</v>
      </c>
      <c r="D115" s="18">
        <v>268.90444000000002</v>
      </c>
    </row>
    <row r="116" spans="1:4" x14ac:dyDescent="0.3">
      <c r="A116" s="36" t="s">
        <v>81</v>
      </c>
      <c r="B116" s="18">
        <v>2866.4011799999998</v>
      </c>
      <c r="C116" s="18">
        <v>1734.70911</v>
      </c>
      <c r="D116" s="18">
        <v>536.45876999999996</v>
      </c>
    </row>
    <row r="117" spans="1:4" x14ac:dyDescent="0.3">
      <c r="A117" s="36" t="s">
        <v>82</v>
      </c>
      <c r="B117" s="18">
        <v>3285.7310600000001</v>
      </c>
      <c r="C117" s="18">
        <v>1976.6826599999999</v>
      </c>
      <c r="D117" s="18">
        <v>488.38423</v>
      </c>
    </row>
    <row r="118" spans="1:4" x14ac:dyDescent="0.3">
      <c r="A118" s="36" t="s">
        <v>83</v>
      </c>
      <c r="B118" s="18">
        <v>38422.656900000002</v>
      </c>
      <c r="C118" s="18">
        <v>15180.780650000001</v>
      </c>
      <c r="D118" s="18">
        <v>4575.20334</v>
      </c>
    </row>
    <row r="119" spans="1:4" x14ac:dyDescent="0.3">
      <c r="A119" s="36" t="s">
        <v>84</v>
      </c>
      <c r="B119" s="18">
        <v>2875.6024600000001</v>
      </c>
      <c r="C119" s="18">
        <v>1413.3466000000001</v>
      </c>
      <c r="D119" s="18">
        <v>367.03086000000002</v>
      </c>
    </row>
    <row r="120" spans="1:4" x14ac:dyDescent="0.3">
      <c r="A120" s="36" t="s">
        <v>85</v>
      </c>
      <c r="B120" s="18">
        <v>86452.675270000007</v>
      </c>
      <c r="C120" s="18">
        <v>5663.3556900000003</v>
      </c>
      <c r="D120" s="18">
        <v>1378.7543599999999</v>
      </c>
    </row>
    <row r="121" spans="1:4" x14ac:dyDescent="0.3">
      <c r="A121" s="36" t="s">
        <v>86</v>
      </c>
      <c r="B121" s="18">
        <v>14118.63408</v>
      </c>
      <c r="C121" s="18">
        <v>8114.7547500000001</v>
      </c>
      <c r="D121" s="18">
        <v>2467.6094400000002</v>
      </c>
    </row>
    <row r="122" spans="1:4" x14ac:dyDescent="0.3">
      <c r="A122" s="36" t="s">
        <v>87</v>
      </c>
      <c r="B122" s="18">
        <v>5368.7392900000004</v>
      </c>
      <c r="C122" s="18">
        <v>3434.1108399999998</v>
      </c>
      <c r="D122" s="18">
        <v>1336.20255</v>
      </c>
    </row>
    <row r="123" spans="1:4" x14ac:dyDescent="0.3">
      <c r="A123" s="36" t="s">
        <v>88</v>
      </c>
      <c r="B123" s="18">
        <v>1869.1250700000001</v>
      </c>
      <c r="C123" s="18">
        <v>1161.367</v>
      </c>
      <c r="D123" s="18">
        <v>314.88179000000002</v>
      </c>
    </row>
    <row r="124" spans="1:4" x14ac:dyDescent="0.3">
      <c r="A124" s="36" t="s">
        <v>89</v>
      </c>
      <c r="B124" s="18">
        <v>2637.0629199999998</v>
      </c>
      <c r="C124" s="18">
        <v>1516.3716199999999</v>
      </c>
      <c r="D124" s="18">
        <v>480.71382</v>
      </c>
    </row>
    <row r="125" spans="1:4" x14ac:dyDescent="0.3">
      <c r="A125" s="36" t="s">
        <v>90</v>
      </c>
      <c r="B125" s="18">
        <v>2775.2486199999998</v>
      </c>
      <c r="C125" s="18">
        <v>1594.39391</v>
      </c>
      <c r="D125" s="18">
        <v>488.78672</v>
      </c>
    </row>
    <row r="126" spans="1:4" x14ac:dyDescent="0.3">
      <c r="A126" s="36" t="s">
        <v>91</v>
      </c>
      <c r="B126" s="18">
        <v>1949.9238399999999</v>
      </c>
      <c r="C126" s="18">
        <v>1163.3344</v>
      </c>
      <c r="D126" s="18">
        <v>355.67450000000002</v>
      </c>
    </row>
    <row r="127" spans="1:4" x14ac:dyDescent="0.3">
      <c r="A127" s="36" t="s">
        <v>92</v>
      </c>
      <c r="B127" s="18">
        <v>1133.1294499999999</v>
      </c>
      <c r="C127" s="18">
        <v>674.04290000000003</v>
      </c>
      <c r="D127" s="18">
        <v>203.1669</v>
      </c>
    </row>
    <row r="128" spans="1:4" x14ac:dyDescent="0.3">
      <c r="A128" s="36" t="s">
        <v>93</v>
      </c>
      <c r="B128" s="18">
        <v>2052.3703500000001</v>
      </c>
      <c r="C128" s="18">
        <v>924.03886999999997</v>
      </c>
      <c r="D128" s="18">
        <v>671.83896000000004</v>
      </c>
    </row>
    <row r="129" spans="1:4" ht="27.6" x14ac:dyDescent="0.3">
      <c r="A129" s="36" t="s">
        <v>94</v>
      </c>
      <c r="B129" s="18">
        <v>614720.43480000005</v>
      </c>
      <c r="C129" s="18">
        <v>16030.303</v>
      </c>
      <c r="D129" s="18">
        <v>5289.3914100000002</v>
      </c>
    </row>
    <row r="130" spans="1:4" x14ac:dyDescent="0.3">
      <c r="A130" s="8" t="s">
        <v>95</v>
      </c>
      <c r="B130" s="18">
        <v>2305.2864</v>
      </c>
      <c r="C130" s="18">
        <v>1319.20262</v>
      </c>
      <c r="D130" s="18">
        <v>398.39920000000001</v>
      </c>
    </row>
    <row r="131" spans="1:4" x14ac:dyDescent="0.3">
      <c r="A131" s="8" t="s">
        <v>96</v>
      </c>
      <c r="B131" s="18">
        <v>9129.8766899999991</v>
      </c>
      <c r="C131" s="18">
        <v>1512.55098</v>
      </c>
      <c r="D131" s="18">
        <v>429.69371000000001</v>
      </c>
    </row>
    <row r="132" spans="1:4" x14ac:dyDescent="0.3">
      <c r="A132" s="8" t="s">
        <v>97</v>
      </c>
      <c r="B132" s="18">
        <v>72889.903510000004</v>
      </c>
      <c r="C132" s="18">
        <v>3827.3519799999999</v>
      </c>
      <c r="D132" s="18">
        <v>929.28389000000004</v>
      </c>
    </row>
    <row r="133" spans="1:4" x14ac:dyDescent="0.3">
      <c r="A133" s="8" t="s">
        <v>98</v>
      </c>
      <c r="B133" s="18">
        <v>49261.808989999998</v>
      </c>
      <c r="C133" s="18">
        <v>16487.777259999999</v>
      </c>
      <c r="D133" s="18">
        <v>4411.77754</v>
      </c>
    </row>
    <row r="134" spans="1:4" x14ac:dyDescent="0.3">
      <c r="A134" s="8" t="s">
        <v>99</v>
      </c>
      <c r="B134" s="18">
        <v>2353.3502100000001</v>
      </c>
      <c r="C134" s="18">
        <v>748.66706999999997</v>
      </c>
      <c r="D134" s="18">
        <v>287.52882</v>
      </c>
    </row>
    <row r="135" spans="1:4" x14ac:dyDescent="0.3">
      <c r="A135" s="8" t="s">
        <v>100</v>
      </c>
      <c r="B135" s="18">
        <v>4166.0168299999996</v>
      </c>
      <c r="C135" s="18">
        <v>1258.7022099999999</v>
      </c>
      <c r="D135" s="18">
        <v>309.98822999999999</v>
      </c>
    </row>
    <row r="136" spans="1:4" x14ac:dyDescent="0.3">
      <c r="A136" s="8" t="s">
        <v>101</v>
      </c>
      <c r="B136" s="18">
        <v>2113.1178199999999</v>
      </c>
      <c r="C136" s="18">
        <v>1272.1049499999999</v>
      </c>
      <c r="D136" s="18">
        <v>447.28075000000001</v>
      </c>
    </row>
    <row r="137" spans="1:4" ht="27.6" x14ac:dyDescent="0.3">
      <c r="A137" s="8" t="s">
        <v>102</v>
      </c>
      <c r="B137" s="18">
        <v>2102.92832</v>
      </c>
      <c r="C137" s="18">
        <v>611.45210999999995</v>
      </c>
      <c r="D137" s="18">
        <v>168.50394</v>
      </c>
    </row>
    <row r="138" spans="1:4" x14ac:dyDescent="0.3">
      <c r="A138" s="19" t="s">
        <v>2</v>
      </c>
      <c r="B138" s="20">
        <v>2777084.26988</v>
      </c>
      <c r="C138" s="20">
        <v>269129.61375000002</v>
      </c>
      <c r="D138" s="20">
        <v>80286.864610000004</v>
      </c>
    </row>
  </sheetData>
  <mergeCells count="94">
    <mergeCell ref="A88:C88"/>
    <mergeCell ref="A89:C89"/>
    <mergeCell ref="A90:C90"/>
    <mergeCell ref="A71:C71"/>
    <mergeCell ref="A72:C72"/>
    <mergeCell ref="A91:C91"/>
    <mergeCell ref="A92:C92"/>
    <mergeCell ref="A93:C93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73:C73"/>
    <mergeCell ref="A74:C74"/>
    <mergeCell ref="A75:C75"/>
    <mergeCell ref="A76:C76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8:C58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35:C35"/>
    <mergeCell ref="A36:C36"/>
    <mergeCell ref="A55:C55"/>
    <mergeCell ref="A56:C56"/>
    <mergeCell ref="A57:C57"/>
    <mergeCell ref="A37:C37"/>
    <mergeCell ref="A38:C38"/>
    <mergeCell ref="A39:C39"/>
    <mergeCell ref="A40:C40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1:D1"/>
    <mergeCell ref="A2:D2"/>
    <mergeCell ref="A5:C5"/>
    <mergeCell ref="A11:C11"/>
    <mergeCell ref="A97:A98"/>
    <mergeCell ref="B97:B98"/>
    <mergeCell ref="C97:D97"/>
    <mergeCell ref="A6:C6"/>
    <mergeCell ref="A7:C7"/>
    <mergeCell ref="A8:C8"/>
    <mergeCell ref="A9:C9"/>
    <mergeCell ref="A10:C10"/>
    <mergeCell ref="A12:C12"/>
    <mergeCell ref="A13:C13"/>
    <mergeCell ref="A14:C14"/>
    <mergeCell ref="A15:C15"/>
    <mergeCell ref="A21:C21"/>
    <mergeCell ref="A22:C22"/>
    <mergeCell ref="A16:C16"/>
    <mergeCell ref="A17:C17"/>
    <mergeCell ref="A18:C18"/>
    <mergeCell ref="A19:C19"/>
    <mergeCell ref="A20:C20"/>
  </mergeCells>
  <pageMargins left="0.70866141732283472" right="0.47" top="0.3" bottom="0.43" header="0.31496062992125984" footer="0.2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view="pageBreakPreview" topLeftCell="I10" zoomScaleNormal="100" zoomScaleSheetLayoutView="100" workbookViewId="0">
      <selection activeCell="C34" sqref="C34:O34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9.5546875" customWidth="1"/>
  </cols>
  <sheetData>
    <row r="1" spans="1:20" s="13" customFormat="1" ht="15.6" x14ac:dyDescent="0.3">
      <c r="A1" s="16"/>
      <c r="C1" s="14" t="s">
        <v>8</v>
      </c>
    </row>
    <row r="2" spans="1:20" x14ac:dyDescent="0.3">
      <c r="A2" s="17" t="str">
        <f>TEXT(EndData2,"[$-FC19]ДД.ММ.ГГГ")</f>
        <v>00.01.1900</v>
      </c>
      <c r="C2" s="9"/>
      <c r="P2" s="11" t="s">
        <v>7</v>
      </c>
    </row>
    <row r="3" spans="1:20" s="12" customFormat="1" ht="52.8" x14ac:dyDescent="0.25">
      <c r="A3" s="15" t="s">
        <v>18</v>
      </c>
      <c r="B3" s="28" t="s">
        <v>19</v>
      </c>
      <c r="C3" s="29" t="s">
        <v>20</v>
      </c>
      <c r="D3" s="29" t="s">
        <v>21</v>
      </c>
      <c r="E3" s="29" t="s">
        <v>22</v>
      </c>
      <c r="F3" s="29" t="s">
        <v>23</v>
      </c>
      <c r="G3" s="29" t="s">
        <v>24</v>
      </c>
      <c r="H3" s="29" t="s">
        <v>25</v>
      </c>
      <c r="I3" s="29" t="s">
        <v>26</v>
      </c>
      <c r="J3" s="29" t="s">
        <v>27</v>
      </c>
      <c r="K3" s="29" t="s">
        <v>28</v>
      </c>
      <c r="L3" s="29" t="s">
        <v>29</v>
      </c>
      <c r="M3" s="29" t="s">
        <v>30</v>
      </c>
      <c r="N3" s="29" t="s">
        <v>31</v>
      </c>
      <c r="O3" s="29" t="s">
        <v>32</v>
      </c>
      <c r="P3" s="10" t="s">
        <v>6</v>
      </c>
    </row>
    <row r="4" spans="1:20" ht="27.6" x14ac:dyDescent="0.3">
      <c r="A4" s="27" t="s">
        <v>33</v>
      </c>
      <c r="B4" s="30"/>
      <c r="C4" s="30"/>
      <c r="D4" s="30"/>
      <c r="E4" s="30"/>
      <c r="F4" s="30"/>
      <c r="G4" s="30"/>
      <c r="H4" s="30"/>
      <c r="I4" s="30"/>
      <c r="J4" s="30">
        <v>1343.3237999999999</v>
      </c>
      <c r="K4" s="30">
        <v>190.0686</v>
      </c>
      <c r="L4" s="30"/>
      <c r="M4" s="30"/>
      <c r="N4" s="30"/>
      <c r="O4" s="30"/>
      <c r="P4" s="31">
        <v>1533.3924</v>
      </c>
      <c r="Q4" s="26"/>
      <c r="R4" s="26"/>
      <c r="S4" s="26"/>
      <c r="T4" s="26"/>
    </row>
    <row r="5" spans="1:20" ht="41.4" x14ac:dyDescent="0.3">
      <c r="A5" s="27" t="s">
        <v>34</v>
      </c>
      <c r="B5" s="30"/>
      <c r="C5" s="30">
        <v>12820.081200000001</v>
      </c>
      <c r="D5" s="30">
        <v>19227.25</v>
      </c>
      <c r="E5" s="30">
        <v>7856.25</v>
      </c>
      <c r="F5" s="30">
        <v>8099.8333199999997</v>
      </c>
      <c r="G5" s="30">
        <v>22292.25</v>
      </c>
      <c r="H5" s="30">
        <v>6197.7042000000001</v>
      </c>
      <c r="I5" s="30">
        <v>5046.2838000000002</v>
      </c>
      <c r="J5" s="30">
        <v>314.1678</v>
      </c>
      <c r="K5" s="30">
        <v>4627.1153999999997</v>
      </c>
      <c r="L5" s="30">
        <v>15000</v>
      </c>
      <c r="M5" s="30">
        <v>9231</v>
      </c>
      <c r="N5" s="30">
        <v>14922.5952</v>
      </c>
      <c r="O5" s="30">
        <v>16192.475</v>
      </c>
      <c r="P5" s="31">
        <v>141827.00592</v>
      </c>
      <c r="Q5" s="26"/>
      <c r="R5" s="26"/>
      <c r="S5" s="26"/>
      <c r="T5" s="26"/>
    </row>
    <row r="6" spans="1:20" ht="41.4" x14ac:dyDescent="0.3">
      <c r="A6" s="27" t="s">
        <v>35</v>
      </c>
      <c r="B6" s="30">
        <v>555</v>
      </c>
      <c r="C6" s="30"/>
      <c r="D6" s="30">
        <v>75</v>
      </c>
      <c r="E6" s="30">
        <v>600</v>
      </c>
      <c r="F6" s="30">
        <v>105</v>
      </c>
      <c r="G6" s="30">
        <v>100</v>
      </c>
      <c r="H6" s="30"/>
      <c r="I6" s="30">
        <v>200</v>
      </c>
      <c r="J6" s="30">
        <v>166.8</v>
      </c>
      <c r="K6" s="30"/>
      <c r="L6" s="30"/>
      <c r="M6" s="30">
        <v>18.25</v>
      </c>
      <c r="N6" s="30">
        <v>50</v>
      </c>
      <c r="O6" s="30"/>
      <c r="P6" s="31">
        <v>1870.05</v>
      </c>
      <c r="Q6" s="26"/>
      <c r="R6" s="26"/>
      <c r="S6" s="26"/>
      <c r="T6" s="26"/>
    </row>
    <row r="7" spans="1:20" ht="69" x14ac:dyDescent="0.3">
      <c r="A7" s="27" t="s">
        <v>36</v>
      </c>
      <c r="B7" s="30">
        <v>75657.982449999996</v>
      </c>
      <c r="C7" s="30">
        <v>63874.564729999998</v>
      </c>
      <c r="D7" s="30">
        <v>17634.075000000001</v>
      </c>
      <c r="E7" s="30">
        <v>12787.258</v>
      </c>
      <c r="F7" s="30">
        <v>5283.85</v>
      </c>
      <c r="G7" s="30">
        <v>16419.924999999999</v>
      </c>
      <c r="H7" s="30">
        <v>15000</v>
      </c>
      <c r="I7" s="30">
        <v>4262.7157800000004</v>
      </c>
      <c r="J7" s="30">
        <v>24007.074059999999</v>
      </c>
      <c r="K7" s="30">
        <v>5824.2473399999999</v>
      </c>
      <c r="L7" s="30">
        <v>11221.891670000001</v>
      </c>
      <c r="M7" s="30">
        <v>12333.541660000001</v>
      </c>
      <c r="N7" s="30">
        <v>24475.200000000001</v>
      </c>
      <c r="O7" s="30">
        <v>16445.584999999999</v>
      </c>
      <c r="P7" s="31">
        <v>305227.91068999999</v>
      </c>
      <c r="Q7" s="26"/>
      <c r="R7" s="26"/>
      <c r="S7" s="26"/>
      <c r="T7" s="26"/>
    </row>
    <row r="8" spans="1:20" ht="110.4" x14ac:dyDescent="0.3">
      <c r="A8" s="27" t="s">
        <v>37</v>
      </c>
      <c r="B8" s="30">
        <v>124016.16286</v>
      </c>
      <c r="C8" s="30">
        <v>25660.47883</v>
      </c>
      <c r="D8" s="30">
        <v>10912.333199999999</v>
      </c>
      <c r="E8" s="30">
        <v>9366.0280000000002</v>
      </c>
      <c r="F8" s="30">
        <v>2534.357</v>
      </c>
      <c r="G8" s="30">
        <v>12620.42497</v>
      </c>
      <c r="H8" s="30">
        <v>2728.6779999999999</v>
      </c>
      <c r="I8" s="30">
        <v>3901.672</v>
      </c>
      <c r="J8" s="30">
        <v>17434.721000000001</v>
      </c>
      <c r="K8" s="30">
        <v>3232.518</v>
      </c>
      <c r="L8" s="30">
        <v>14474.807000000001</v>
      </c>
      <c r="M8" s="30">
        <v>4825.9989999999998</v>
      </c>
      <c r="N8" s="30">
        <v>7748.4660000000003</v>
      </c>
      <c r="O8" s="30">
        <v>14883.596</v>
      </c>
      <c r="P8" s="31">
        <v>254340.24186000001</v>
      </c>
      <c r="Q8" s="26"/>
      <c r="R8" s="26"/>
      <c r="S8" s="26"/>
      <c r="T8" s="26"/>
    </row>
    <row r="9" spans="1:20" ht="82.8" x14ac:dyDescent="0.3">
      <c r="A9" s="27" t="s">
        <v>38</v>
      </c>
      <c r="B9" s="30">
        <v>31107.694469999999</v>
      </c>
      <c r="C9" s="30">
        <v>14597.756100000001</v>
      </c>
      <c r="D9" s="30"/>
      <c r="E9" s="30"/>
      <c r="F9" s="30"/>
      <c r="G9" s="30"/>
      <c r="H9" s="30"/>
      <c r="I9" s="30"/>
      <c r="J9" s="30"/>
      <c r="K9" s="30">
        <v>25101.281589999999</v>
      </c>
      <c r="L9" s="30"/>
      <c r="M9" s="30"/>
      <c r="N9" s="30"/>
      <c r="O9" s="30"/>
      <c r="P9" s="31">
        <v>70806.73216</v>
      </c>
      <c r="Q9" s="26"/>
      <c r="R9" s="26"/>
      <c r="S9" s="26"/>
      <c r="T9" s="26"/>
    </row>
    <row r="10" spans="1:20" ht="96.6" x14ac:dyDescent="0.3">
      <c r="A10" s="27" t="s">
        <v>39</v>
      </c>
      <c r="B10" s="30">
        <v>99.704999999999998</v>
      </c>
      <c r="C10" s="30">
        <v>45.411299999999997</v>
      </c>
      <c r="D10" s="30"/>
      <c r="E10" s="30"/>
      <c r="F10" s="30"/>
      <c r="G10" s="30"/>
      <c r="H10" s="30"/>
      <c r="I10" s="30"/>
      <c r="J10" s="30">
        <v>33.946120000000001</v>
      </c>
      <c r="K10" s="30"/>
      <c r="L10" s="30"/>
      <c r="M10" s="30"/>
      <c r="N10" s="30"/>
      <c r="O10" s="30"/>
      <c r="P10" s="31">
        <v>179.06242</v>
      </c>
      <c r="Q10" s="26"/>
      <c r="R10" s="26"/>
      <c r="S10" s="26"/>
      <c r="T10" s="26"/>
    </row>
    <row r="11" spans="1:20" ht="82.8" x14ac:dyDescent="0.3">
      <c r="A11" s="27" t="s">
        <v>40</v>
      </c>
      <c r="B11" s="30"/>
      <c r="C11" s="30">
        <v>3957.7469999999998</v>
      </c>
      <c r="D11" s="30">
        <v>660.75</v>
      </c>
      <c r="E11" s="30">
        <v>1688.5</v>
      </c>
      <c r="F11" s="30">
        <v>157.83332999999999</v>
      </c>
      <c r="G11" s="30">
        <v>624.41666999999995</v>
      </c>
      <c r="H11" s="30">
        <v>150.2868</v>
      </c>
      <c r="I11" s="30">
        <v>43.034399999999998</v>
      </c>
      <c r="J11" s="30"/>
      <c r="K11" s="30"/>
      <c r="L11" s="30">
        <v>271.66665999999998</v>
      </c>
      <c r="M11" s="30">
        <v>241.08332999999999</v>
      </c>
      <c r="N11" s="30">
        <v>250.11660000000001</v>
      </c>
      <c r="O11" s="30">
        <v>142.25</v>
      </c>
      <c r="P11" s="31">
        <v>8187.6847900000002</v>
      </c>
      <c r="Q11" s="26"/>
      <c r="R11" s="26"/>
      <c r="S11" s="26"/>
      <c r="T11" s="26"/>
    </row>
    <row r="12" spans="1:20" ht="96.6" x14ac:dyDescent="0.3">
      <c r="A12" s="27" t="s">
        <v>41</v>
      </c>
      <c r="B12" s="30">
        <v>648.70000000000005</v>
      </c>
      <c r="C12" s="30">
        <v>243.58</v>
      </c>
      <c r="D12" s="30">
        <v>167.2</v>
      </c>
      <c r="E12" s="30">
        <v>64.3</v>
      </c>
      <c r="F12" s="30">
        <v>86.083330000000004</v>
      </c>
      <c r="G12" s="30">
        <v>86.083340000000007</v>
      </c>
      <c r="H12" s="30">
        <v>86.152199999999993</v>
      </c>
      <c r="I12" s="30">
        <v>70</v>
      </c>
      <c r="J12" s="30">
        <v>76.900000000000006</v>
      </c>
      <c r="K12" s="30">
        <v>60</v>
      </c>
      <c r="L12" s="30">
        <v>185.66667000000001</v>
      </c>
      <c r="M12" s="30">
        <v>92.833330000000004</v>
      </c>
      <c r="N12" s="30">
        <v>92.907600000000002</v>
      </c>
      <c r="O12" s="30">
        <v>61.991500000000002</v>
      </c>
      <c r="P12" s="31">
        <v>2022.39797</v>
      </c>
      <c r="Q12" s="26"/>
      <c r="R12" s="26"/>
      <c r="S12" s="26"/>
      <c r="T12" s="26"/>
    </row>
    <row r="13" spans="1:20" ht="69" x14ac:dyDescent="0.3">
      <c r="A13" s="27" t="s">
        <v>42</v>
      </c>
      <c r="B13" s="30">
        <v>606.33799999999997</v>
      </c>
      <c r="C13" s="30">
        <v>568.29999999999995</v>
      </c>
      <c r="D13" s="30">
        <v>369</v>
      </c>
      <c r="E13" s="30">
        <v>246.2</v>
      </c>
      <c r="F13" s="30">
        <v>140</v>
      </c>
      <c r="G13" s="30">
        <v>393.66</v>
      </c>
      <c r="H13" s="30">
        <v>133.18</v>
      </c>
      <c r="I13" s="30">
        <v>76.5</v>
      </c>
      <c r="J13" s="30">
        <v>346.4</v>
      </c>
      <c r="K13" s="30">
        <v>50</v>
      </c>
      <c r="L13" s="30">
        <v>305.16000000000003</v>
      </c>
      <c r="M13" s="30">
        <v>239</v>
      </c>
      <c r="N13" s="30">
        <v>414.6</v>
      </c>
      <c r="O13" s="30">
        <v>85.141480000000001</v>
      </c>
      <c r="P13" s="31">
        <v>3973.47948</v>
      </c>
      <c r="Q13" s="26"/>
      <c r="R13" s="26"/>
      <c r="S13" s="26"/>
      <c r="T13" s="26"/>
    </row>
    <row r="14" spans="1:20" ht="82.8" x14ac:dyDescent="0.3">
      <c r="A14" s="27" t="s">
        <v>43</v>
      </c>
      <c r="B14" s="30">
        <v>1485.2850000000001</v>
      </c>
      <c r="C14" s="30">
        <v>902.68</v>
      </c>
      <c r="D14" s="30">
        <v>182.76</v>
      </c>
      <c r="E14" s="30">
        <v>128.19999999999999</v>
      </c>
      <c r="F14" s="30">
        <v>115</v>
      </c>
      <c r="G14" s="30">
        <v>145.69</v>
      </c>
      <c r="H14" s="30">
        <v>88.25</v>
      </c>
      <c r="I14" s="30">
        <v>76</v>
      </c>
      <c r="J14" s="30">
        <v>302.53800000000001</v>
      </c>
      <c r="K14" s="30">
        <v>73.863</v>
      </c>
      <c r="L14" s="30">
        <v>102</v>
      </c>
      <c r="M14" s="30">
        <v>161.72863000000001</v>
      </c>
      <c r="N14" s="30">
        <v>258.73746999999997</v>
      </c>
      <c r="O14" s="30">
        <v>199.73760999999999</v>
      </c>
      <c r="P14" s="31">
        <v>4222.4697100000003</v>
      </c>
      <c r="Q14" s="26"/>
      <c r="R14" s="26"/>
      <c r="S14" s="26"/>
      <c r="T14" s="26"/>
    </row>
    <row r="15" spans="1:20" ht="124.2" x14ac:dyDescent="0.3">
      <c r="A15" s="27" t="s">
        <v>44</v>
      </c>
      <c r="B15" s="30">
        <v>18777.56882</v>
      </c>
      <c r="C15" s="30">
        <v>1457.0409999999999</v>
      </c>
      <c r="D15" s="30">
        <v>115</v>
      </c>
      <c r="E15" s="30"/>
      <c r="F15" s="30"/>
      <c r="G15" s="30"/>
      <c r="H15" s="30"/>
      <c r="I15" s="30"/>
      <c r="J15" s="30">
        <v>230</v>
      </c>
      <c r="K15" s="30"/>
      <c r="L15" s="30"/>
      <c r="M15" s="30"/>
      <c r="N15" s="30"/>
      <c r="O15" s="30"/>
      <c r="P15" s="31">
        <v>20579.609820000001</v>
      </c>
      <c r="Q15" s="26"/>
      <c r="R15" s="26"/>
      <c r="S15" s="26"/>
      <c r="T15" s="26"/>
    </row>
    <row r="16" spans="1:20" ht="110.4" x14ac:dyDescent="0.3">
      <c r="A16" s="27" t="s">
        <v>45</v>
      </c>
      <c r="B16" s="30"/>
      <c r="C16" s="30">
        <v>3130.27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>
        <v>3130.27</v>
      </c>
      <c r="Q16" s="26"/>
      <c r="R16" s="26"/>
      <c r="S16" s="26"/>
      <c r="T16" s="26"/>
    </row>
    <row r="17" spans="1:20" ht="96.6" x14ac:dyDescent="0.3">
      <c r="A17" s="27" t="s">
        <v>46</v>
      </c>
      <c r="B17" s="30">
        <v>237.92500000000001</v>
      </c>
      <c r="C17" s="30">
        <v>100</v>
      </c>
      <c r="D17" s="30"/>
      <c r="E17" s="30"/>
      <c r="F17" s="30"/>
      <c r="G17" s="30">
        <v>9.3770000000000007</v>
      </c>
      <c r="H17" s="30"/>
      <c r="I17" s="30"/>
      <c r="J17" s="30">
        <v>29</v>
      </c>
      <c r="K17" s="30"/>
      <c r="L17" s="30"/>
      <c r="M17" s="30"/>
      <c r="N17" s="30"/>
      <c r="O17" s="30"/>
      <c r="P17" s="31">
        <v>376.30200000000002</v>
      </c>
      <c r="Q17" s="26"/>
      <c r="R17" s="26"/>
      <c r="S17" s="26"/>
      <c r="T17" s="26"/>
    </row>
    <row r="18" spans="1:20" ht="358.8" x14ac:dyDescent="0.3">
      <c r="A18" s="27" t="s">
        <v>47</v>
      </c>
      <c r="B18" s="30">
        <v>11627.04</v>
      </c>
      <c r="C18" s="30">
        <v>8185.6220000000003</v>
      </c>
      <c r="D18" s="30">
        <v>1577.232</v>
      </c>
      <c r="E18" s="30">
        <v>1325</v>
      </c>
      <c r="F18" s="30">
        <v>210</v>
      </c>
      <c r="G18" s="30">
        <v>1800</v>
      </c>
      <c r="H18" s="30">
        <v>1054.9960000000001</v>
      </c>
      <c r="I18" s="30">
        <v>81</v>
      </c>
      <c r="J18" s="30">
        <v>2500</v>
      </c>
      <c r="K18" s="30">
        <v>2130</v>
      </c>
      <c r="L18" s="30">
        <v>373</v>
      </c>
      <c r="M18" s="30">
        <v>900</v>
      </c>
      <c r="N18" s="30">
        <v>1496.0769499999999</v>
      </c>
      <c r="O18" s="30">
        <v>1174.3666900000001</v>
      </c>
      <c r="P18" s="31">
        <v>34434.333639999997</v>
      </c>
      <c r="Q18" s="26"/>
      <c r="R18" s="26"/>
      <c r="S18" s="26"/>
      <c r="T18" s="26"/>
    </row>
    <row r="19" spans="1:20" ht="179.4" x14ac:dyDescent="0.3">
      <c r="A19" s="27" t="s">
        <v>48</v>
      </c>
      <c r="B19" s="30">
        <v>144707.77184999999</v>
      </c>
      <c r="C19" s="30">
        <v>82000</v>
      </c>
      <c r="D19" s="30">
        <v>21044.682000000001</v>
      </c>
      <c r="E19" s="30">
        <v>11600</v>
      </c>
      <c r="F19" s="30">
        <v>5000</v>
      </c>
      <c r="G19" s="30">
        <v>20000</v>
      </c>
      <c r="H19" s="30">
        <v>8205</v>
      </c>
      <c r="I19" s="30">
        <v>3600</v>
      </c>
      <c r="J19" s="30">
        <v>21352</v>
      </c>
      <c r="K19" s="30">
        <v>6000</v>
      </c>
      <c r="L19" s="30">
        <v>4000</v>
      </c>
      <c r="M19" s="30">
        <v>12500</v>
      </c>
      <c r="N19" s="30">
        <v>11393.47508</v>
      </c>
      <c r="O19" s="30">
        <v>14525.925800000001</v>
      </c>
      <c r="P19" s="31">
        <v>365928.85473000002</v>
      </c>
      <c r="Q19" s="26"/>
      <c r="R19" s="26"/>
      <c r="S19" s="26"/>
      <c r="T19" s="26"/>
    </row>
    <row r="20" spans="1:20" ht="110.4" x14ac:dyDescent="0.3">
      <c r="A20" s="27" t="s">
        <v>49</v>
      </c>
      <c r="B20" s="30">
        <v>6330</v>
      </c>
      <c r="C20" s="30">
        <v>1700</v>
      </c>
      <c r="D20" s="30">
        <v>360</v>
      </c>
      <c r="E20" s="30">
        <v>700</v>
      </c>
      <c r="F20" s="30">
        <v>250</v>
      </c>
      <c r="G20" s="30">
        <v>885</v>
      </c>
      <c r="H20" s="30">
        <v>402.5</v>
      </c>
      <c r="I20" s="30"/>
      <c r="J20" s="30"/>
      <c r="K20" s="30">
        <v>350</v>
      </c>
      <c r="L20" s="30">
        <v>1000</v>
      </c>
      <c r="M20" s="30">
        <v>1600</v>
      </c>
      <c r="N20" s="30">
        <v>633.24739999999997</v>
      </c>
      <c r="O20" s="30">
        <v>1777.5</v>
      </c>
      <c r="P20" s="31">
        <v>15988.2474</v>
      </c>
      <c r="Q20" s="26"/>
      <c r="R20" s="26"/>
      <c r="S20" s="26"/>
      <c r="T20" s="26"/>
    </row>
    <row r="21" spans="1:20" ht="151.80000000000001" x14ac:dyDescent="0.3">
      <c r="A21" s="27" t="s">
        <v>50</v>
      </c>
      <c r="B21" s="30">
        <v>44.684640000000002</v>
      </c>
      <c r="C21" s="30">
        <v>22.43317</v>
      </c>
      <c r="D21" s="30"/>
      <c r="E21" s="30"/>
      <c r="F21" s="30">
        <v>3.7250000000000001</v>
      </c>
      <c r="G21" s="30"/>
      <c r="H21" s="30">
        <v>7.45</v>
      </c>
      <c r="I21" s="30"/>
      <c r="J21" s="30">
        <v>7.45</v>
      </c>
      <c r="K21" s="30"/>
      <c r="L21" s="30"/>
      <c r="M21" s="30"/>
      <c r="N21" s="30"/>
      <c r="O21" s="30"/>
      <c r="P21" s="31">
        <v>85.742810000000006</v>
      </c>
      <c r="Q21" s="26"/>
      <c r="R21" s="26"/>
      <c r="S21" s="26"/>
      <c r="T21" s="26"/>
    </row>
    <row r="22" spans="1:20" ht="55.2" x14ac:dyDescent="0.3">
      <c r="A22" s="27" t="s">
        <v>51</v>
      </c>
      <c r="B22" s="30">
        <v>346.4</v>
      </c>
      <c r="C22" s="30">
        <v>77</v>
      </c>
      <c r="D22" s="30">
        <v>23</v>
      </c>
      <c r="E22" s="30">
        <v>5.9</v>
      </c>
      <c r="F22" s="30">
        <v>1.7</v>
      </c>
      <c r="G22" s="30">
        <v>12.3</v>
      </c>
      <c r="H22" s="30">
        <v>1.7</v>
      </c>
      <c r="I22" s="30"/>
      <c r="J22" s="30">
        <v>20.3</v>
      </c>
      <c r="K22" s="30">
        <v>12.9</v>
      </c>
      <c r="L22" s="30">
        <v>1.7</v>
      </c>
      <c r="M22" s="30"/>
      <c r="N22" s="30"/>
      <c r="O22" s="30"/>
      <c r="P22" s="31">
        <v>502.9</v>
      </c>
      <c r="Q22" s="26"/>
      <c r="R22" s="26"/>
      <c r="S22" s="26"/>
      <c r="T22" s="26"/>
    </row>
    <row r="23" spans="1:20" ht="138" x14ac:dyDescent="0.3">
      <c r="A23" s="27" t="s">
        <v>52</v>
      </c>
      <c r="B23" s="30">
        <v>6752.1660000000002</v>
      </c>
      <c r="C23" s="30">
        <v>1015</v>
      </c>
      <c r="D23" s="30">
        <v>250</v>
      </c>
      <c r="E23" s="30">
        <v>285</v>
      </c>
      <c r="F23" s="30">
        <v>95</v>
      </c>
      <c r="G23" s="30">
        <v>200</v>
      </c>
      <c r="H23" s="30">
        <v>51.5</v>
      </c>
      <c r="I23" s="30">
        <v>21.75</v>
      </c>
      <c r="J23" s="30">
        <v>800</v>
      </c>
      <c r="K23" s="30">
        <v>310</v>
      </c>
      <c r="L23" s="30">
        <v>200</v>
      </c>
      <c r="M23" s="30">
        <v>371</v>
      </c>
      <c r="N23" s="30">
        <v>310</v>
      </c>
      <c r="O23" s="30">
        <v>208.94</v>
      </c>
      <c r="P23" s="31">
        <v>10870.356</v>
      </c>
      <c r="Q23" s="26"/>
      <c r="R23" s="26"/>
      <c r="S23" s="26"/>
      <c r="T23" s="26"/>
    </row>
    <row r="24" spans="1:20" ht="96.6" x14ac:dyDescent="0.3">
      <c r="A24" s="27" t="s">
        <v>53</v>
      </c>
      <c r="B24" s="30"/>
      <c r="C24" s="30">
        <v>45000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>
        <v>500</v>
      </c>
      <c r="P24" s="31">
        <v>45500</v>
      </c>
      <c r="Q24" s="26"/>
      <c r="R24" s="26"/>
      <c r="S24" s="26"/>
      <c r="T24" s="26"/>
    </row>
    <row r="25" spans="1:20" ht="138" x14ac:dyDescent="0.3">
      <c r="A25" s="27" t="s">
        <v>54</v>
      </c>
      <c r="B25" s="30">
        <v>83939.483170000007</v>
      </c>
      <c r="C25" s="30">
        <v>32500</v>
      </c>
      <c r="D25" s="30">
        <v>6459.4390000000003</v>
      </c>
      <c r="E25" s="30">
        <v>4550</v>
      </c>
      <c r="F25" s="30">
        <v>1400</v>
      </c>
      <c r="G25" s="30">
        <v>5000</v>
      </c>
      <c r="H25" s="30">
        <v>2422.35</v>
      </c>
      <c r="I25" s="30">
        <v>470</v>
      </c>
      <c r="J25" s="30">
        <v>16313.2</v>
      </c>
      <c r="K25" s="30">
        <v>2227.6999999999998</v>
      </c>
      <c r="L25" s="30">
        <v>2400</v>
      </c>
      <c r="M25" s="30">
        <v>3000</v>
      </c>
      <c r="N25" s="30">
        <v>1345</v>
      </c>
      <c r="O25" s="30">
        <v>1581.3062299999999</v>
      </c>
      <c r="P25" s="31">
        <v>163608.47839999999</v>
      </c>
      <c r="Q25" s="26"/>
      <c r="R25" s="26"/>
      <c r="S25" s="26"/>
      <c r="T25" s="26"/>
    </row>
    <row r="26" spans="1:20" ht="82.8" x14ac:dyDescent="0.3">
      <c r="A26" s="27" t="s">
        <v>55</v>
      </c>
      <c r="B26" s="30">
        <v>47842.833299999998</v>
      </c>
      <c r="C26" s="30">
        <v>7561.65</v>
      </c>
      <c r="D26" s="30">
        <v>3500</v>
      </c>
      <c r="E26" s="30">
        <v>1845.65</v>
      </c>
      <c r="F26" s="30">
        <v>400</v>
      </c>
      <c r="G26" s="30">
        <v>3140</v>
      </c>
      <c r="H26" s="30">
        <v>426.31700000000001</v>
      </c>
      <c r="I26" s="30"/>
      <c r="J26" s="30"/>
      <c r="K26" s="30">
        <v>1000</v>
      </c>
      <c r="L26" s="30">
        <v>500</v>
      </c>
      <c r="M26" s="30">
        <v>806.44899999999996</v>
      </c>
      <c r="N26" s="30">
        <v>2423.3565699999999</v>
      </c>
      <c r="O26" s="30">
        <v>1433.47163</v>
      </c>
      <c r="P26" s="31">
        <v>70879.727499999994</v>
      </c>
      <c r="Q26" s="26"/>
      <c r="R26" s="26"/>
      <c r="S26" s="26"/>
      <c r="T26" s="26"/>
    </row>
    <row r="27" spans="1:20" ht="110.4" x14ac:dyDescent="0.3">
      <c r="A27" s="27" t="s">
        <v>56</v>
      </c>
      <c r="B27" s="30">
        <v>2366.1659300000001</v>
      </c>
      <c r="C27" s="30">
        <v>1072.1099999999999</v>
      </c>
      <c r="D27" s="30">
        <v>173</v>
      </c>
      <c r="E27" s="30">
        <v>159</v>
      </c>
      <c r="F27" s="30">
        <v>51.75</v>
      </c>
      <c r="G27" s="30">
        <v>235</v>
      </c>
      <c r="H27" s="30">
        <v>84.6</v>
      </c>
      <c r="I27" s="30">
        <v>26</v>
      </c>
      <c r="J27" s="30">
        <v>350</v>
      </c>
      <c r="K27" s="30">
        <v>40</v>
      </c>
      <c r="L27" s="30"/>
      <c r="M27" s="30">
        <v>115</v>
      </c>
      <c r="N27" s="30">
        <v>79.983220000000003</v>
      </c>
      <c r="O27" s="30">
        <v>115.26</v>
      </c>
      <c r="P27" s="31">
        <v>4867.8691500000004</v>
      </c>
      <c r="Q27" s="26"/>
      <c r="R27" s="26"/>
      <c r="S27" s="26"/>
      <c r="T27" s="26"/>
    </row>
    <row r="28" spans="1:20" ht="82.8" x14ac:dyDescent="0.3">
      <c r="A28" s="27" t="s">
        <v>57</v>
      </c>
      <c r="B28" s="30">
        <v>300</v>
      </c>
      <c r="C28" s="30"/>
      <c r="D28" s="30"/>
      <c r="E28" s="30"/>
      <c r="F28" s="30"/>
      <c r="G28" s="30"/>
      <c r="H28" s="30">
        <v>150</v>
      </c>
      <c r="I28" s="30"/>
      <c r="J28" s="30">
        <v>150</v>
      </c>
      <c r="K28" s="30"/>
      <c r="L28" s="30"/>
      <c r="M28" s="30">
        <v>150</v>
      </c>
      <c r="N28" s="30"/>
      <c r="O28" s="30"/>
      <c r="P28" s="31">
        <v>750</v>
      </c>
      <c r="Q28" s="26"/>
      <c r="R28" s="26"/>
      <c r="S28" s="26"/>
      <c r="T28" s="26"/>
    </row>
    <row r="29" spans="1:20" ht="55.2" x14ac:dyDescent="0.3">
      <c r="A29" s="27" t="s">
        <v>58</v>
      </c>
      <c r="B29" s="30">
        <v>26905.69472</v>
      </c>
      <c r="C29" s="30"/>
      <c r="D29" s="30">
        <v>1187.1579999999999</v>
      </c>
      <c r="E29" s="30"/>
      <c r="F29" s="30">
        <v>94.6</v>
      </c>
      <c r="G29" s="30">
        <v>873.84167000000002</v>
      </c>
      <c r="H29" s="30">
        <v>1065.2750000000001</v>
      </c>
      <c r="I29" s="30"/>
      <c r="J29" s="30">
        <v>775.16134999999997</v>
      </c>
      <c r="K29" s="30"/>
      <c r="L29" s="30"/>
      <c r="M29" s="30">
        <v>122.77500000000001</v>
      </c>
      <c r="N29" s="30"/>
      <c r="O29" s="30"/>
      <c r="P29" s="31">
        <v>31024.505740000001</v>
      </c>
      <c r="Q29" s="26"/>
      <c r="R29" s="26"/>
      <c r="S29" s="26"/>
      <c r="T29" s="26"/>
    </row>
    <row r="30" spans="1:20" ht="82.8" x14ac:dyDescent="0.3">
      <c r="A30" s="27" t="s">
        <v>59</v>
      </c>
      <c r="B30" s="30"/>
      <c r="C30" s="30"/>
      <c r="D30" s="30"/>
      <c r="E30" s="30"/>
      <c r="F30" s="30"/>
      <c r="G30" s="30"/>
      <c r="H30" s="30"/>
      <c r="I30" s="30"/>
      <c r="J30" s="30">
        <v>5</v>
      </c>
      <c r="K30" s="30"/>
      <c r="L30" s="30"/>
      <c r="M30" s="30"/>
      <c r="N30" s="30">
        <v>125</v>
      </c>
      <c r="O30" s="30"/>
      <c r="P30" s="31">
        <v>130</v>
      </c>
      <c r="Q30" s="26"/>
      <c r="R30" s="26"/>
      <c r="S30" s="26"/>
      <c r="T30" s="26"/>
    </row>
    <row r="31" spans="1:20" ht="110.4" x14ac:dyDescent="0.3">
      <c r="A31" s="27" t="s">
        <v>60</v>
      </c>
      <c r="B31" s="30"/>
      <c r="C31" s="30">
        <v>480.25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v>480.25</v>
      </c>
      <c r="Q31" s="26"/>
      <c r="R31" s="26"/>
      <c r="S31" s="26"/>
      <c r="T31" s="26"/>
    </row>
    <row r="32" spans="1:20" ht="55.2" x14ac:dyDescent="0.3">
      <c r="A32" s="27" t="s">
        <v>61</v>
      </c>
      <c r="B32" s="30"/>
      <c r="C32" s="30"/>
      <c r="D32" s="30"/>
      <c r="E32" s="30"/>
      <c r="F32" s="30"/>
      <c r="G32" s="30"/>
      <c r="H32" s="30"/>
      <c r="I32" s="30"/>
      <c r="J32" s="30">
        <v>37175</v>
      </c>
      <c r="K32" s="30"/>
      <c r="L32" s="30"/>
      <c r="M32" s="30"/>
      <c r="N32" s="30"/>
      <c r="O32" s="30"/>
      <c r="P32" s="31">
        <v>37175</v>
      </c>
      <c r="Q32" s="26"/>
      <c r="R32" s="26"/>
      <c r="S32" s="26"/>
      <c r="T32" s="26"/>
    </row>
    <row r="33" spans="1:20" ht="41.4" x14ac:dyDescent="0.3">
      <c r="A33" s="27" t="s">
        <v>62</v>
      </c>
      <c r="B33" s="30">
        <v>185.57184000000001</v>
      </c>
      <c r="C33" s="30"/>
      <c r="D33" s="30">
        <v>23.196480000000001</v>
      </c>
      <c r="E33" s="30"/>
      <c r="F33" s="30"/>
      <c r="G33" s="30">
        <v>65</v>
      </c>
      <c r="H33" s="30">
        <v>21.987179999999999</v>
      </c>
      <c r="I33" s="30"/>
      <c r="J33" s="30">
        <v>92.785920000000004</v>
      </c>
      <c r="K33" s="30">
        <v>21.9879</v>
      </c>
      <c r="L33" s="30"/>
      <c r="M33" s="30">
        <v>229.4</v>
      </c>
      <c r="N33" s="30"/>
      <c r="O33" s="30"/>
      <c r="P33" s="31">
        <v>639.92931999999996</v>
      </c>
      <c r="Q33" s="26"/>
      <c r="R33" s="26"/>
      <c r="S33" s="26"/>
      <c r="T33" s="26"/>
    </row>
    <row r="34" spans="1:20" x14ac:dyDescent="0.3">
      <c r="A34" s="24" t="s">
        <v>63</v>
      </c>
      <c r="B34" s="31">
        <v>584540.17304999998</v>
      </c>
      <c r="C34" s="31">
        <v>306971.97532999999</v>
      </c>
      <c r="D34" s="31">
        <v>83941.075679999994</v>
      </c>
      <c r="E34" s="31">
        <v>53207.286</v>
      </c>
      <c r="F34" s="31">
        <v>24028.73198</v>
      </c>
      <c r="G34" s="31">
        <v>84902.968649999995</v>
      </c>
      <c r="H34" s="31">
        <v>38277.926379999997</v>
      </c>
      <c r="I34" s="31">
        <v>17874.955979999999</v>
      </c>
      <c r="J34" s="31">
        <v>123825.76805</v>
      </c>
      <c r="K34" s="31">
        <v>51251.681830000001</v>
      </c>
      <c r="L34" s="31">
        <v>50035.892</v>
      </c>
      <c r="M34" s="31">
        <v>46938.059950000003</v>
      </c>
      <c r="N34" s="31">
        <v>66018.762090000004</v>
      </c>
      <c r="O34" s="31">
        <v>69327.54694</v>
      </c>
      <c r="P34" s="31">
        <v>1601142.80391</v>
      </c>
      <c r="Q34" s="25"/>
      <c r="R34" s="25"/>
      <c r="S34" s="25"/>
      <c r="T34" s="25"/>
    </row>
  </sheetData>
  <pageMargins left="0.43" right="0.23622047244094491" top="0.36" bottom="0.53" header="0.31496062992125984" footer="0.31496062992125984"/>
  <pageSetup paperSize="9" scale="65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2015-04-20T22:01:01Z</dcterms:modified>
</cp:coreProperties>
</file>