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районы'!$A$1:$P$24</definedName>
    <definedName name="_xlnm.Print_Area" localSheetId="0">Учреждения!$A$1:$E$56</definedName>
  </definedNames>
  <calcPr calcId="145621" refMode="R1C1"/>
</workbook>
</file>

<file path=xl/calcChain.xml><?xml version="1.0" encoding="utf-8"?>
<calcChain xmlns="http://schemas.openxmlformats.org/spreadsheetml/2006/main">
  <c r="E19" i="1" l="1"/>
  <c r="E8" i="1" s="1"/>
  <c r="E9" i="1"/>
  <c r="E11" i="1"/>
  <c r="E18" i="1"/>
  <c r="E17" i="1"/>
  <c r="E14" i="1"/>
  <c r="E10" i="1"/>
  <c r="E16" i="1"/>
  <c r="E15" i="1"/>
  <c r="E13" i="1"/>
  <c r="E12" i="1"/>
  <c r="A23" i="2"/>
  <c r="B22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<sst xmlns="http://schemas.openxmlformats.org/spreadsheetml/2006/main" count="92" uniqueCount="91">
  <si>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</si>
  <si>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</si>
  <si>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</si>
  <si>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</si>
  <si>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</si>
  <si>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</si>
  <si>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</si>
  <si>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</si>
  <si>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</si>
  <si>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</si>
  <si>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</si>
  <si>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</si>
  <si>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</si>
  <si>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</si>
  <si>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</si>
  <si>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</si>
  <si>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</si>
  <si>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</si>
  <si>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</si>
  <si>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</si>
  <si>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</si>
  <si>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</si>
  <si>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</si>
  <si>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</si>
  <si>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</si>
  <si>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</si>
  <si>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</si>
  <si>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</si>
  <si>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</si>
  <si>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</si>
  <si>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</si>
  <si>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</si>
  <si>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</si>
  <si>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</si>
  <si>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</si>
  <si>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</si>
  <si>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</si>
  <si>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</si>
  <si>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</si>
  <si>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</si>
  <si>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</si>
  <si>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</si>
  <si>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</si>
  <si>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</si>
  <si>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</si>
  <si>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</si>
  <si>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</si>
  <si>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Всего:</t>
  </si>
  <si>
    <t>30.04.2015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</si>
  <si>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</si>
  <si>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</si>
  <si>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</si>
  <si>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</si>
  <si>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</si>
  <si>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</si>
  <si>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</si>
  <si>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</si>
  <si>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</si>
  <si>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</si>
  <si>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</si>
  <si>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</si>
  <si>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</si>
  <si>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</si>
  <si>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</si>
  <si>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</si>
  <si>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</si>
  <si>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</si>
  <si>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</si>
  <si>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</si>
  <si>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</si>
  <si>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</si>
  <si>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</si>
  <si>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</si>
  <si>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</si>
  <si>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</si>
  <si>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</si>
  <si>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</si>
  <si>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</si>
  <si>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</si>
  <si>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</si>
  <si>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ИТОГО</t>
  </si>
  <si>
    <t>24.04.2015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</si>
  <si>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</si>
  <si>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>Единая субвенция бюджетам субъектов Российской Федерации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</si>
  <si>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</si>
  <si>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</si>
  <si>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</si>
  <si>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</si>
  <si>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</si>
  <si>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 xml:space="preserve"> Межбюджетные трансферты, передаваемые бюджетам субъектов Российской Федерации на выплату региональной доплаты к пенсии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</si>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</sst>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22" zoomScaleNormal="100" zoomScaleSheetLayoutView="100" workbookViewId="0">
      <selection activeCell="E20" sqref="E2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81</v>
      </c>
      <c r="G1" s="32" t="str">
        <f>TEXT(F1,"[$-FC19]ДД ММММ")</f>
        <v>24 апреля</v>
      </c>
      <c r="H1" s="32" t="str">
        <f>TEXT(F1,"[$-FC19]ДД.ММ.ГГГ \г")</f>
        <v>24.04.2015 г</v>
      </c>
    </row>
    <row r="2" spans="1:9" ht="15.6" x14ac:dyDescent="0.3">
      <c r="A2" s="45" t="str">
        <f>CONCATENATE("с ",G1," по ",G2,"ода")</f>
        <v>с 24 апреля по 30 апреля 2015 года</v>
      </c>
      <c r="B2" s="45"/>
      <c r="C2" s="45"/>
      <c r="D2" s="45"/>
      <c r="E2" s="45"/>
      <c r="F2" s="31" t="s">
        <v>48</v>
      </c>
      <c r="G2" s="32" t="str">
        <f>TEXT(F2,"[$-FC19]ДД ММММ ГГГ \г")</f>
        <v>30 апреля 2015 г</v>
      </c>
      <c r="H2" s="32" t="str">
        <f>TEXT(F2,"[$-FC19]ДД.ММ.ГГГ \г")</f>
        <v>30.04.2015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24.04.2015 г.</v>
      </c>
      <c r="B5" s="47"/>
      <c r="C5" s="47"/>
      <c r="D5" s="48"/>
      <c r="E5" s="8">
        <v>2987989.6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E19-E9</f>
        <v>1131769.73914</v>
      </c>
    </row>
    <row r="9" spans="1:9" x14ac:dyDescent="0.3">
      <c r="A9" s="57" t="s">
        <v>4</v>
      </c>
      <c r="B9" s="56"/>
      <c r="C9" s="56"/>
      <c r="D9" s="56"/>
      <c r="E9" s="14">
        <f>SUM(E10:E18)</f>
        <v>108348.2</v>
      </c>
    </row>
    <row r="10" spans="1:9" ht="25.8" customHeight="1" x14ac:dyDescent="0.3">
      <c r="A10" s="57" t="s">
        <v>82</v>
      </c>
      <c r="B10" s="56"/>
      <c r="C10" s="56"/>
      <c r="D10" s="56"/>
      <c r="E10" s="14">
        <f>2845.1+147.4+11+2943.7+811.4</f>
        <v>6758.5999999999995</v>
      </c>
    </row>
    <row r="11" spans="1:9" x14ac:dyDescent="0.3">
      <c r="A11" s="57" t="s">
        <v>83</v>
      </c>
      <c r="B11" s="56"/>
      <c r="C11" s="56"/>
      <c r="D11" s="56"/>
      <c r="E11" s="14">
        <f>726.9+19.5+4+1338.6+1994.2</f>
        <v>4083.2</v>
      </c>
    </row>
    <row r="12" spans="1:9" ht="46.2" customHeight="1" x14ac:dyDescent="0.3">
      <c r="A12" s="57" t="s">
        <v>84</v>
      </c>
      <c r="B12" s="56"/>
      <c r="C12" s="56"/>
      <c r="D12" s="56"/>
      <c r="E12" s="14">
        <f>1462.6</f>
        <v>1462.6</v>
      </c>
    </row>
    <row r="13" spans="1:9" ht="43.8" customHeight="1" x14ac:dyDescent="0.3">
      <c r="A13" s="57" t="s">
        <v>85</v>
      </c>
      <c r="B13" s="56"/>
      <c r="C13" s="56"/>
      <c r="D13" s="56"/>
      <c r="E13" s="14">
        <f>4</f>
        <v>4</v>
      </c>
    </row>
    <row r="14" spans="1:9" ht="26.4" customHeight="1" x14ac:dyDescent="0.3">
      <c r="A14" s="57" t="s">
        <v>86</v>
      </c>
      <c r="B14" s="56"/>
      <c r="C14" s="56"/>
      <c r="D14" s="56"/>
      <c r="E14" s="14">
        <f>-32506.7-117.2-8-2</f>
        <v>-32633.9</v>
      </c>
    </row>
    <row r="15" spans="1:9" ht="28.2" customHeight="1" x14ac:dyDescent="0.3">
      <c r="A15" s="57" t="s">
        <v>87</v>
      </c>
      <c r="B15" s="56"/>
      <c r="C15" s="56"/>
      <c r="D15" s="56"/>
      <c r="E15" s="14">
        <f>10000+57000</f>
        <v>67000</v>
      </c>
    </row>
    <row r="16" spans="1:9" ht="30" customHeight="1" x14ac:dyDescent="0.3">
      <c r="A16" s="57" t="s">
        <v>88</v>
      </c>
      <c r="B16" s="56"/>
      <c r="C16" s="56"/>
      <c r="D16" s="56"/>
      <c r="E16" s="14">
        <f>40274</f>
        <v>40274</v>
      </c>
    </row>
    <row r="17" spans="1:5" ht="28.8" customHeight="1" x14ac:dyDescent="0.3">
      <c r="A17" s="57" t="s">
        <v>89</v>
      </c>
      <c r="B17" s="56"/>
      <c r="C17" s="56"/>
      <c r="D17" s="56"/>
      <c r="E17" s="14">
        <f>11.5+15119.9</f>
        <v>15131.4</v>
      </c>
    </row>
    <row r="18" spans="1:5" ht="29.4" customHeight="1" x14ac:dyDescent="0.3">
      <c r="A18" s="57" t="s">
        <v>90</v>
      </c>
      <c r="B18" s="56"/>
      <c r="C18" s="56"/>
      <c r="D18" s="56"/>
      <c r="E18" s="14">
        <f>6268.3</f>
        <v>6268.3</v>
      </c>
    </row>
    <row r="19" spans="1:5" x14ac:dyDescent="0.3">
      <c r="A19" s="49" t="s">
        <v>5</v>
      </c>
      <c r="B19" s="50"/>
      <c r="C19" s="50"/>
      <c r="D19" s="50"/>
      <c r="E19" s="13">
        <f>'Муниципальные районы'!B23-Учреждения!E5+'Муниципальные районы'!B22</f>
        <v>1240117.9391399999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51" t="s">
        <v>14</v>
      </c>
      <c r="B21" s="53" t="s">
        <v>6</v>
      </c>
      <c r="C21" s="54" t="s">
        <v>7</v>
      </c>
      <c r="D21" s="54"/>
      <c r="E21" s="54"/>
    </row>
    <row r="22" spans="1:5" ht="82.8" x14ac:dyDescent="0.3">
      <c r="A22" s="52"/>
      <c r="B22" s="53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49</v>
      </c>
      <c r="B23" s="19">
        <v>1272.2855999999999</v>
      </c>
      <c r="C23" s="19">
        <v>95.961600000000004</v>
      </c>
      <c r="D23" s="19">
        <v>28.98</v>
      </c>
      <c r="E23" s="19"/>
    </row>
    <row r="24" spans="1:5" x14ac:dyDescent="0.3">
      <c r="A24" s="21" t="s">
        <v>50</v>
      </c>
      <c r="B24" s="19">
        <v>2973.2049999999999</v>
      </c>
      <c r="C24" s="19">
        <v>2070</v>
      </c>
      <c r="D24" s="19">
        <v>880</v>
      </c>
      <c r="E24" s="19"/>
    </row>
    <row r="25" spans="1:5" x14ac:dyDescent="0.3">
      <c r="A25" s="21" t="s">
        <v>51</v>
      </c>
      <c r="B25" s="19">
        <v>3267.6394</v>
      </c>
      <c r="C25" s="19">
        <v>1231.0229999999999</v>
      </c>
      <c r="D25" s="19">
        <v>245.6</v>
      </c>
      <c r="E25" s="19"/>
    </row>
    <row r="26" spans="1:5" ht="27.6" x14ac:dyDescent="0.3">
      <c r="A26" s="21" t="s">
        <v>52</v>
      </c>
      <c r="B26" s="19">
        <v>2167.114</v>
      </c>
      <c r="C26" s="19">
        <v>2140.643</v>
      </c>
      <c r="D26" s="19">
        <v>40.845999999999997</v>
      </c>
      <c r="E26" s="19"/>
    </row>
    <row r="27" spans="1:5" x14ac:dyDescent="0.3">
      <c r="A27" s="21" t="s">
        <v>53</v>
      </c>
      <c r="B27" s="19">
        <v>711.34765000000004</v>
      </c>
      <c r="C27" s="19"/>
      <c r="D27" s="19"/>
      <c r="E27" s="19"/>
    </row>
    <row r="28" spans="1:5" ht="27.6" x14ac:dyDescent="0.3">
      <c r="A28" s="21" t="s">
        <v>54</v>
      </c>
      <c r="B28" s="19">
        <v>9681.8369999999995</v>
      </c>
      <c r="C28" s="19"/>
      <c r="D28" s="19"/>
      <c r="E28" s="19">
        <v>5295.5280000000002</v>
      </c>
    </row>
    <row r="29" spans="1:5" x14ac:dyDescent="0.3">
      <c r="A29" s="21" t="s">
        <v>55</v>
      </c>
      <c r="B29" s="19">
        <v>-10911.144560000001</v>
      </c>
      <c r="C29" s="19">
        <v>486.50752999999997</v>
      </c>
      <c r="D29" s="19">
        <v>-40.95073</v>
      </c>
      <c r="E29" s="19">
        <v>395.596</v>
      </c>
    </row>
    <row r="30" spans="1:5" x14ac:dyDescent="0.3">
      <c r="A30" s="21" t="s">
        <v>56</v>
      </c>
      <c r="B30" s="19">
        <v>26653.678370000001</v>
      </c>
      <c r="C30" s="19">
        <v>16048.08135</v>
      </c>
      <c r="D30" s="19">
        <v>6738.4683999999997</v>
      </c>
      <c r="E30" s="19">
        <v>1877.3673899999999</v>
      </c>
    </row>
    <row r="31" spans="1:5" x14ac:dyDescent="0.3">
      <c r="A31" s="21" t="s">
        <v>57</v>
      </c>
      <c r="B31" s="19">
        <v>16301.01145</v>
      </c>
      <c r="C31" s="19">
        <v>4574</v>
      </c>
      <c r="D31" s="19">
        <v>1766</v>
      </c>
      <c r="E31" s="19">
        <v>8123.6115600000003</v>
      </c>
    </row>
    <row r="32" spans="1:5" x14ac:dyDescent="0.3">
      <c r="A32" s="21" t="s">
        <v>58</v>
      </c>
      <c r="B32" s="19">
        <v>151597.22422</v>
      </c>
      <c r="C32" s="19">
        <v>-2835.3109199999999</v>
      </c>
      <c r="D32" s="19">
        <v>-1385.8899100000001</v>
      </c>
      <c r="E32" s="19">
        <v>151387.99507999999</v>
      </c>
    </row>
    <row r="33" spans="1:5" x14ac:dyDescent="0.3">
      <c r="A33" s="21" t="s">
        <v>59</v>
      </c>
      <c r="B33" s="19">
        <v>3275.1080000000002</v>
      </c>
      <c r="C33" s="19"/>
      <c r="D33" s="19"/>
      <c r="E33" s="19"/>
    </row>
    <row r="34" spans="1:5" ht="27.6" x14ac:dyDescent="0.3">
      <c r="A34" s="21" t="s">
        <v>60</v>
      </c>
      <c r="B34" s="19">
        <v>38181.288610000003</v>
      </c>
      <c r="C34" s="19">
        <v>25500</v>
      </c>
      <c r="D34" s="19">
        <v>10500</v>
      </c>
      <c r="E34" s="19"/>
    </row>
    <row r="35" spans="1:5" x14ac:dyDescent="0.3">
      <c r="A35" s="21" t="s">
        <v>61</v>
      </c>
      <c r="B35" s="19">
        <v>46.16</v>
      </c>
      <c r="C35" s="19"/>
      <c r="D35" s="19"/>
      <c r="E35" s="19"/>
    </row>
    <row r="36" spans="1:5" x14ac:dyDescent="0.3">
      <c r="A36" s="21" t="s">
        <v>62</v>
      </c>
      <c r="B36" s="19">
        <v>2410.0785799999999</v>
      </c>
      <c r="C36" s="19">
        <v>1605.55098</v>
      </c>
      <c r="D36" s="19">
        <v>990.69113000000004</v>
      </c>
      <c r="E36" s="19"/>
    </row>
    <row r="37" spans="1:5" x14ac:dyDescent="0.3">
      <c r="A37" s="21" t="s">
        <v>63</v>
      </c>
      <c r="B37" s="19">
        <v>1732.67634</v>
      </c>
      <c r="C37" s="19">
        <v>1157.8455899999999</v>
      </c>
      <c r="D37" s="19">
        <v>512.38319000000001</v>
      </c>
      <c r="E37" s="19"/>
    </row>
    <row r="38" spans="1:5" x14ac:dyDescent="0.3">
      <c r="A38" s="21" t="s">
        <v>64</v>
      </c>
      <c r="B38" s="19">
        <v>1961.9806100000001</v>
      </c>
      <c r="C38" s="19">
        <v>940.71622000000002</v>
      </c>
      <c r="D38" s="19">
        <v>560.39894000000004</v>
      </c>
      <c r="E38" s="19"/>
    </row>
    <row r="39" spans="1:5" ht="27.6" x14ac:dyDescent="0.3">
      <c r="A39" s="21" t="s">
        <v>65</v>
      </c>
      <c r="B39" s="19">
        <v>10304.74749</v>
      </c>
      <c r="C39" s="19">
        <v>-399.63526000000002</v>
      </c>
      <c r="D39" s="19">
        <v>-174.05972</v>
      </c>
      <c r="E39" s="19">
        <v>10757.13307</v>
      </c>
    </row>
    <row r="40" spans="1:5" x14ac:dyDescent="0.3">
      <c r="A40" s="21" t="s">
        <v>66</v>
      </c>
      <c r="B40" s="19">
        <v>135.42867000000001</v>
      </c>
      <c r="C40" s="19"/>
      <c r="D40" s="19"/>
      <c r="E40" s="19"/>
    </row>
    <row r="41" spans="1:5" x14ac:dyDescent="0.3">
      <c r="A41" s="21" t="s">
        <v>67</v>
      </c>
      <c r="B41" s="19">
        <v>5270.799</v>
      </c>
      <c r="C41" s="19"/>
      <c r="D41" s="19"/>
      <c r="E41" s="19"/>
    </row>
    <row r="42" spans="1:5" x14ac:dyDescent="0.3">
      <c r="A42" s="21" t="s">
        <v>68</v>
      </c>
      <c r="B42" s="19">
        <v>1228.8158800000001</v>
      </c>
      <c r="C42" s="19">
        <v>1200</v>
      </c>
      <c r="D42" s="19">
        <v>28.81588</v>
      </c>
      <c r="E42" s="19"/>
    </row>
    <row r="43" spans="1:5" x14ac:dyDescent="0.3">
      <c r="A43" s="21" t="s">
        <v>69</v>
      </c>
      <c r="B43" s="19">
        <v>9.3000000000000007</v>
      </c>
      <c r="C43" s="19"/>
      <c r="D43" s="19"/>
      <c r="E43" s="19"/>
    </row>
    <row r="44" spans="1:5" x14ac:dyDescent="0.3">
      <c r="A44" s="21" t="s">
        <v>70</v>
      </c>
      <c r="B44" s="19">
        <v>-283.48480999999998</v>
      </c>
      <c r="C44" s="19">
        <v>-6.8828300000000002</v>
      </c>
      <c r="D44" s="19">
        <v>-166.13718</v>
      </c>
      <c r="E44" s="19"/>
    </row>
    <row r="45" spans="1:5" x14ac:dyDescent="0.3">
      <c r="A45" s="21" t="s">
        <v>71</v>
      </c>
      <c r="B45" s="19">
        <v>532.67965000000004</v>
      </c>
      <c r="C45" s="19">
        <v>530.47595000000001</v>
      </c>
      <c r="D45" s="19">
        <v>1.9197</v>
      </c>
      <c r="E45" s="19"/>
    </row>
    <row r="46" spans="1:5" x14ac:dyDescent="0.3">
      <c r="A46" s="21" t="s">
        <v>72</v>
      </c>
      <c r="B46" s="19">
        <v>51.75</v>
      </c>
      <c r="C46" s="19"/>
      <c r="D46" s="19"/>
      <c r="E46" s="19"/>
    </row>
    <row r="47" spans="1:5" x14ac:dyDescent="0.3">
      <c r="A47" s="21" t="s">
        <v>73</v>
      </c>
      <c r="B47" s="19">
        <v>2580.6375699999999</v>
      </c>
      <c r="C47" s="19">
        <v>1857.2065600000001</v>
      </c>
      <c r="D47" s="19">
        <v>601.59600999999998</v>
      </c>
      <c r="E47" s="19"/>
    </row>
    <row r="48" spans="1:5" ht="27.6" x14ac:dyDescent="0.3">
      <c r="A48" s="21" t="s">
        <v>74</v>
      </c>
      <c r="B48" s="19">
        <v>252807.62299999999</v>
      </c>
      <c r="C48" s="19"/>
      <c r="D48" s="19"/>
      <c r="E48" s="19"/>
    </row>
    <row r="49" spans="1:5" ht="27.6" x14ac:dyDescent="0.3">
      <c r="A49" s="21" t="s">
        <v>75</v>
      </c>
      <c r="B49" s="19">
        <v>201.95321000000001</v>
      </c>
      <c r="C49" s="19">
        <v>149.62038000000001</v>
      </c>
      <c r="D49" s="19">
        <v>45.18535</v>
      </c>
      <c r="E49" s="19"/>
    </row>
    <row r="50" spans="1:5" x14ac:dyDescent="0.3">
      <c r="A50" s="21" t="s">
        <v>76</v>
      </c>
      <c r="B50" s="19">
        <v>2053.8201800000002</v>
      </c>
      <c r="C50" s="19">
        <v>1504.0416600000001</v>
      </c>
      <c r="D50" s="19">
        <v>428.29029000000003</v>
      </c>
      <c r="E50" s="19"/>
    </row>
    <row r="51" spans="1:5" x14ac:dyDescent="0.3">
      <c r="A51" s="21" t="s">
        <v>77</v>
      </c>
      <c r="B51" s="19">
        <v>564.48099999999999</v>
      </c>
      <c r="C51" s="19"/>
      <c r="D51" s="19"/>
      <c r="E51" s="19"/>
    </row>
    <row r="52" spans="1:5" x14ac:dyDescent="0.3">
      <c r="A52" s="21" t="s">
        <v>78</v>
      </c>
      <c r="B52" s="19">
        <v>10855.18375</v>
      </c>
      <c r="C52" s="19">
        <v>1977.43344</v>
      </c>
      <c r="D52" s="19">
        <v>35.307429999999997</v>
      </c>
      <c r="E52" s="19"/>
    </row>
    <row r="53" spans="1:5" x14ac:dyDescent="0.3">
      <c r="A53" s="21" t="s">
        <v>79</v>
      </c>
      <c r="B53" s="19">
        <v>7838.8973599999999</v>
      </c>
      <c r="C53" s="19">
        <v>5450.0067900000004</v>
      </c>
      <c r="D53" s="19">
        <v>2211.82008</v>
      </c>
      <c r="E53" s="19"/>
    </row>
    <row r="54" spans="1:5" x14ac:dyDescent="0.3">
      <c r="A54" s="23" t="s">
        <v>80</v>
      </c>
      <c r="B54" s="20">
        <v>545474.12222000002</v>
      </c>
      <c r="C54" s="20">
        <v>65277.285040000002</v>
      </c>
      <c r="D54" s="20">
        <v>23849.264859999999</v>
      </c>
      <c r="E54" s="20">
        <v>177837.2311</v>
      </c>
    </row>
  </sheetData>
  <mergeCells count="19">
    <mergeCell ref="A16:D16"/>
    <mergeCell ref="A17:D17"/>
    <mergeCell ref="A18:D18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23" top="0.2" bottom="0.23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BreakPreview" zoomScaleNormal="100" zoomScaleSheetLayoutView="100" workbookViewId="0">
      <selection activeCell="B24" sqref="B24"/>
    </sheetView>
  </sheetViews>
  <sheetFormatPr defaultRowHeight="14.4" x14ac:dyDescent="0.3"/>
  <cols>
    <col min="1" max="1" width="38.33203125" customWidth="1"/>
    <col min="2" max="2" width="13.109375" customWidth="1"/>
    <col min="3" max="3" width="14" customWidth="1"/>
    <col min="4" max="4" width="13.21875" customWidth="1"/>
    <col min="5" max="6" width="13.109375" customWidth="1"/>
    <col min="7" max="7" width="13.33203125" customWidth="1"/>
    <col min="8" max="8" width="13.77734375" customWidth="1"/>
    <col min="9" max="9" width="13.21875" customWidth="1"/>
    <col min="10" max="10" width="12.6640625" customWidth="1"/>
    <col min="11" max="11" width="11" customWidth="1"/>
    <col min="12" max="12" width="13.77734375" customWidth="1"/>
    <col min="13" max="13" width="13.5546875" customWidth="1"/>
    <col min="14" max="14" width="13.44140625" customWidth="1"/>
    <col min="15" max="15" width="12.88671875" customWidth="1"/>
  </cols>
  <sheetData>
    <row r="1" spans="1:20" s="29" customFormat="1" ht="15.6" x14ac:dyDescent="0.3">
      <c r="A1" s="43" t="s">
        <v>48</v>
      </c>
      <c r="C1" s="30" t="s">
        <v>13</v>
      </c>
    </row>
    <row r="2" spans="1:20" x14ac:dyDescent="0.3">
      <c r="A2" s="38" t="str">
        <f>TEXT(EndData2,"[$-FC19]ДД.ММ.ГГГ")</f>
        <v>30.04.2015</v>
      </c>
      <c r="B2" s="38">
        <f>A2+1</f>
        <v>42125</v>
      </c>
      <c r="C2" s="44" t="str">
        <f>TEXT(B2,"[$-FC19]ДД.ММ.ГГГ")</f>
        <v>01.05.2015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/>
      <c r="D4" s="40"/>
      <c r="E4" s="40"/>
      <c r="F4" s="40"/>
      <c r="G4" s="40"/>
      <c r="H4" s="40">
        <v>6190.2728999999999</v>
      </c>
      <c r="I4" s="40"/>
      <c r="J4" s="40"/>
      <c r="K4" s="40"/>
      <c r="L4" s="40"/>
      <c r="M4" s="40"/>
      <c r="N4" s="40"/>
      <c r="O4" s="40"/>
      <c r="P4" s="26">
        <v>6190.2728999999999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/>
      <c r="D5" s="40"/>
      <c r="E5" s="40"/>
      <c r="F5" s="40"/>
      <c r="G5" s="40"/>
      <c r="H5" s="40">
        <v>12311.85662</v>
      </c>
      <c r="I5" s="40">
        <v>2000</v>
      </c>
      <c r="J5" s="40"/>
      <c r="K5" s="40"/>
      <c r="L5" s="40"/>
      <c r="M5" s="40"/>
      <c r="N5" s="40"/>
      <c r="O5" s="40"/>
      <c r="P5" s="26">
        <v>14311.85662</v>
      </c>
      <c r="Q5" s="27"/>
      <c r="R5" s="27"/>
      <c r="S5" s="27"/>
      <c r="T5" s="27"/>
    </row>
    <row r="6" spans="1:20" ht="93" x14ac:dyDescent="0.3">
      <c r="A6" s="25" t="s">
        <v>33</v>
      </c>
      <c r="B6" s="40">
        <v>525</v>
      </c>
      <c r="C6" s="40">
        <v>266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791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4900.9079000000002</v>
      </c>
      <c r="C7" s="40"/>
      <c r="D7" s="40"/>
      <c r="E7" s="40"/>
      <c r="F7" s="40"/>
      <c r="G7" s="40"/>
      <c r="H7" s="40"/>
      <c r="I7" s="40"/>
      <c r="J7" s="40"/>
      <c r="K7" s="40">
        <v>3644.7510000000002</v>
      </c>
      <c r="L7" s="40"/>
      <c r="M7" s="40"/>
      <c r="N7" s="40"/>
      <c r="O7" s="40"/>
      <c r="P7" s="26">
        <v>8545.6589000000004</v>
      </c>
      <c r="Q7" s="27"/>
      <c r="R7" s="27"/>
      <c r="S7" s="27"/>
      <c r="T7" s="27"/>
    </row>
    <row r="8" spans="1:20" ht="66.599999999999994" x14ac:dyDescent="0.3">
      <c r="A8" s="25" t="s">
        <v>35</v>
      </c>
      <c r="B8" s="40"/>
      <c r="C8" s="40"/>
      <c r="D8" s="40"/>
      <c r="E8" s="40"/>
      <c r="F8" s="40"/>
      <c r="G8" s="40"/>
      <c r="H8" s="40">
        <v>150.10659999999999</v>
      </c>
      <c r="I8" s="40"/>
      <c r="J8" s="40"/>
      <c r="K8" s="40"/>
      <c r="L8" s="40"/>
      <c r="M8" s="40"/>
      <c r="N8" s="40"/>
      <c r="O8" s="40"/>
      <c r="P8" s="26">
        <v>150.10659999999999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/>
      <c r="D9" s="40"/>
      <c r="E9" s="40"/>
      <c r="F9" s="40"/>
      <c r="G9" s="40"/>
      <c r="H9" s="40">
        <v>86.048900000000003</v>
      </c>
      <c r="I9" s="40"/>
      <c r="J9" s="40"/>
      <c r="K9" s="40"/>
      <c r="L9" s="40"/>
      <c r="M9" s="40"/>
      <c r="N9" s="40"/>
      <c r="O9" s="40"/>
      <c r="P9" s="26">
        <v>86.048900000000003</v>
      </c>
      <c r="Q9" s="27"/>
      <c r="R9" s="27"/>
      <c r="S9" s="27"/>
      <c r="T9" s="27"/>
    </row>
    <row r="10" spans="1:20" ht="304.2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>
        <v>1000</v>
      </c>
      <c r="N10" s="40"/>
      <c r="O10" s="40"/>
      <c r="P10" s="26">
        <v>1000</v>
      </c>
      <c r="Q10" s="27"/>
      <c r="R10" s="27"/>
      <c r="S10" s="27"/>
      <c r="T10" s="27"/>
    </row>
    <row r="11" spans="1:20" ht="159" x14ac:dyDescent="0.3">
      <c r="A11" s="25" t="s">
        <v>38</v>
      </c>
      <c r="B11" s="40"/>
      <c r="C11" s="40"/>
      <c r="D11" s="40"/>
      <c r="E11" s="40"/>
      <c r="F11" s="40"/>
      <c r="G11" s="40"/>
      <c r="H11" s="40">
        <v>19034.999</v>
      </c>
      <c r="I11" s="40"/>
      <c r="J11" s="40"/>
      <c r="K11" s="40"/>
      <c r="L11" s="40"/>
      <c r="M11" s="40">
        <v>37000</v>
      </c>
      <c r="N11" s="40"/>
      <c r="O11" s="40"/>
      <c r="P11" s="26">
        <v>56034.999000000003</v>
      </c>
      <c r="Q11" s="27"/>
      <c r="R11" s="27"/>
      <c r="S11" s="27"/>
      <c r="T11" s="27"/>
    </row>
    <row r="12" spans="1:20" ht="93" x14ac:dyDescent="0.3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>
        <v>3200</v>
      </c>
      <c r="N12" s="40"/>
      <c r="O12" s="40"/>
      <c r="P12" s="26">
        <v>3200</v>
      </c>
      <c r="Q12" s="27"/>
      <c r="R12" s="27"/>
      <c r="S12" s="27"/>
      <c r="T12" s="27"/>
    </row>
    <row r="13" spans="1:20" ht="119.4" x14ac:dyDescent="0.3">
      <c r="A13" s="25" t="s">
        <v>40</v>
      </c>
      <c r="B13" s="40"/>
      <c r="C13" s="40"/>
      <c r="D13" s="40"/>
      <c r="E13" s="40"/>
      <c r="F13" s="40"/>
      <c r="G13" s="40"/>
      <c r="H13" s="40">
        <v>3.7240000000000002</v>
      </c>
      <c r="I13" s="40"/>
      <c r="J13" s="40"/>
      <c r="K13" s="40"/>
      <c r="L13" s="40"/>
      <c r="M13" s="40"/>
      <c r="N13" s="40"/>
      <c r="O13" s="40"/>
      <c r="P13" s="26">
        <v>3.7240000000000002</v>
      </c>
      <c r="Q13" s="27"/>
      <c r="R13" s="27"/>
      <c r="S13" s="27"/>
      <c r="T13" s="27"/>
    </row>
    <row r="14" spans="1:20" ht="106.2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>
        <v>371</v>
      </c>
      <c r="N14" s="40"/>
      <c r="O14" s="40"/>
      <c r="P14" s="26">
        <v>371</v>
      </c>
      <c r="Q14" s="27"/>
      <c r="R14" s="27"/>
      <c r="S14" s="27"/>
      <c r="T14" s="27"/>
    </row>
    <row r="15" spans="1:20" ht="79.8" x14ac:dyDescent="0.3">
      <c r="A15" s="25" t="s">
        <v>42</v>
      </c>
      <c r="B15" s="40">
        <v>39000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39000</v>
      </c>
      <c r="Q15" s="27"/>
      <c r="R15" s="27"/>
      <c r="S15" s="27"/>
      <c r="T15" s="27"/>
    </row>
    <row r="16" spans="1:20" ht="119.4" x14ac:dyDescent="0.3">
      <c r="A16" s="25" t="s">
        <v>43</v>
      </c>
      <c r="B16" s="40"/>
      <c r="C16" s="40"/>
      <c r="D16" s="40"/>
      <c r="E16" s="40"/>
      <c r="F16" s="40"/>
      <c r="G16" s="40"/>
      <c r="H16" s="40">
        <v>2422.35</v>
      </c>
      <c r="I16" s="40"/>
      <c r="J16" s="40"/>
      <c r="K16" s="40"/>
      <c r="L16" s="40"/>
      <c r="M16" s="40">
        <v>4000</v>
      </c>
      <c r="N16" s="40"/>
      <c r="O16" s="40"/>
      <c r="P16" s="26">
        <v>6422.35</v>
      </c>
      <c r="Q16" s="27"/>
      <c r="R16" s="27"/>
      <c r="S16" s="27"/>
      <c r="T16" s="27"/>
    </row>
    <row r="17" spans="1:20" ht="79.8" x14ac:dyDescent="0.3">
      <c r="A17" s="25" t="s">
        <v>44</v>
      </c>
      <c r="B17" s="40"/>
      <c r="C17" s="40"/>
      <c r="D17" s="40"/>
      <c r="E17" s="40"/>
      <c r="F17" s="40"/>
      <c r="G17" s="40"/>
      <c r="H17" s="40">
        <v>283.60000000000002</v>
      </c>
      <c r="I17" s="40"/>
      <c r="J17" s="40"/>
      <c r="K17" s="40"/>
      <c r="L17" s="40"/>
      <c r="M17" s="40">
        <v>460</v>
      </c>
      <c r="N17" s="40"/>
      <c r="O17" s="40"/>
      <c r="P17" s="26">
        <v>743.6</v>
      </c>
      <c r="Q17" s="27"/>
      <c r="R17" s="27"/>
      <c r="S17" s="27"/>
      <c r="T17" s="27"/>
    </row>
    <row r="18" spans="1:20" ht="53.4" x14ac:dyDescent="0.3">
      <c r="A18" s="25" t="s">
        <v>45</v>
      </c>
      <c r="B18" s="40"/>
      <c r="C18" s="40"/>
      <c r="D18" s="40"/>
      <c r="E18" s="40"/>
      <c r="F18" s="40"/>
      <c r="G18" s="40"/>
      <c r="H18" s="40"/>
      <c r="I18" s="40"/>
      <c r="J18" s="40">
        <v>40274</v>
      </c>
      <c r="K18" s="40"/>
      <c r="L18" s="40"/>
      <c r="M18" s="40"/>
      <c r="N18" s="40"/>
      <c r="O18" s="40"/>
      <c r="P18" s="26">
        <v>40274</v>
      </c>
      <c r="Q18" s="27"/>
      <c r="R18" s="27"/>
      <c r="S18" s="27"/>
      <c r="T18" s="27"/>
    </row>
    <row r="19" spans="1:20" ht="66.599999999999994" x14ac:dyDescent="0.3">
      <c r="A19" s="25" t="s">
        <v>46</v>
      </c>
      <c r="B19" s="40">
        <v>-836.6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>
        <v>-836.6</v>
      </c>
      <c r="Q19" s="27"/>
      <c r="R19" s="27"/>
      <c r="S19" s="27"/>
      <c r="T19" s="27"/>
    </row>
    <row r="20" spans="1:20" x14ac:dyDescent="0.3">
      <c r="A20" s="33" t="s">
        <v>47</v>
      </c>
      <c r="B20" s="41">
        <v>43589.3079</v>
      </c>
      <c r="C20" s="41">
        <v>266</v>
      </c>
      <c r="D20" s="41"/>
      <c r="E20" s="41"/>
      <c r="F20" s="41"/>
      <c r="G20" s="41"/>
      <c r="H20" s="41">
        <v>40482.958019999998</v>
      </c>
      <c r="I20" s="41">
        <v>2000</v>
      </c>
      <c r="J20" s="41">
        <v>40274</v>
      </c>
      <c r="K20" s="41">
        <v>3644.7510000000002</v>
      </c>
      <c r="L20" s="41"/>
      <c r="M20" s="41">
        <v>46031</v>
      </c>
      <c r="N20" s="41"/>
      <c r="O20" s="41"/>
      <c r="P20" s="26">
        <v>176288.01691999999</v>
      </c>
      <c r="Q20" s="34"/>
      <c r="R20" s="34"/>
      <c r="S20" s="34"/>
      <c r="T20" s="34"/>
    </row>
    <row r="22" spans="1:20" x14ac:dyDescent="0.3">
      <c r="A22" s="37" t="s">
        <v>30</v>
      </c>
      <c r="B22" s="36">
        <f>P20+Учреждения!B54</f>
        <v>721762.13913999998</v>
      </c>
    </row>
    <row r="23" spans="1:20" ht="32.25" customHeight="1" x14ac:dyDescent="0.3">
      <c r="A23" s="37" t="str">
        <f>CONCATENATE("Остатки бюджетных средств на ",C2,"г.")</f>
        <v>Остатки бюджетных средств на 01.05.2015г.</v>
      </c>
      <c r="B23" s="36">
        <v>3506345.4</v>
      </c>
    </row>
  </sheetData>
  <pageMargins left="0.23622047244094491" right="0.23622047244094491" top="0.34" bottom="0.34" header="0.31496062992125984" footer="0.31496062992125984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2015-05-05T03:59:00Z</dcterms:modified>
</cp:coreProperties>
</file>