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8" windowWidth="14808" windowHeight="789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Учреждения!$21:$22</definedName>
    <definedName name="_xlnm.Print_Area" localSheetId="1">'Муниципальные районы'!$A$1:$P$35</definedName>
    <definedName name="_xlnm.Print_Area" localSheetId="0">Учреждения!$A$1:$E$61</definedName>
  </definedNames>
  <calcPr calcId="145621" refMode="R1C1"/>
</workbook>
</file>

<file path=xl/calcChain.xml><?xml version="1.0" encoding="utf-8"?>
<calcChain xmlns="http://schemas.openxmlformats.org/spreadsheetml/2006/main">
  <c r="E19" i="1" l="1"/>
  <c r="E8" i="1" s="1"/>
  <c r="E9" i="1"/>
  <c r="E13" i="1"/>
  <c r="E18" i="1"/>
  <c r="E17" i="1"/>
  <c r="E16" i="1"/>
  <c r="E15" i="1"/>
  <c r="E10" i="1"/>
  <c r="E14" i="1"/>
  <c r="E12" i="1"/>
  <c r="E11" i="1"/>
  <c r="B33" i="2" l="1"/>
  <c r="A2" i="2" l="1"/>
  <c r="B2" i="2" s="1"/>
  <c r="C2" i="2" s="1"/>
  <c r="A3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<sst xmlns="http://schemas.openxmlformats.org/spreadsheetml/2006/main" count="108" uniqueCount="107">
  <si>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</si>
  <si>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</si>
  <si>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</si>
  <si>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</si>
  <si>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</si>
  <si>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</si>
  <si>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</si>
  <si>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</si>
  <si>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</si>
  <si>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</si>
  <si>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</si>
  <si>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</si>
  <si>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</si>
  <si>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</si>
  <si>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</si>
  <si>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</si>
  <si>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</si>
  <si>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</si>
  <si>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</si>
  <si>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</si>
  <si>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</si>
  <si>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</si>
  <si>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</si>
  <si>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</si>
  <si>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</si>
  <si>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</si>
  <si>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</si>
  <si>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</si>
  <si>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</si>
  <si>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</si>
  <si>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</si>
  <si>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</si>
  <si>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</si>
  <si>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</si>
  <si>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</si>
  <si>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основных мероприятий соответствующей подпрограммы соответствующей государственной программы Камчатского края (за исключением инвестиционных мероприятий и субсидий, которым присвоены отдельные коды)</t>
  </si>
  <si>
    <t>Субсидии местным бюджетам на реализацию инвестиционных  мероприятий соответствующей подпрограммы соответствующей государственной программы Камчатского края</t>
  </si>
  <si>
    <t>Субвенции на выполнение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</si>
  <si>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на выполнение полномочий органов государственной власти Камчатского края по расчету и предоставлению дотаций бюджетам поселений</t>
  </si>
  <si>
    <t>Субвенции на выполнение государственных полномочий Камчатского края по образованию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</si>
  <si>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на выполнение отдельных государственных полномочий Камчатского края  по социальному обслуживанию граждан в Камчатском крае</t>
  </si>
  <si>
    <t>Субвенции на выполнение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</si>
  <si>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на выполнение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</si>
  <si>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</si>
  <si>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на выполнение государственных полномочий по опеке и попечительству в Камчатском крае в части выплаты вознаграждения опекунам совершеннолетних недееспособных граждан, проживающим в Камчатском крае</t>
  </si>
  <si>
    <t>Субвенции на выполнение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</si>
  <si>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по обеспечению дополнительного образования детей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</si>
  <si>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</si>
  <si>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</si>
  <si>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на выполнение государственных полномочий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</si>
  <si>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</si>
  <si>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на  выполнение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</si>
  <si>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выполнение государственных полномочий Камчатского края по вопросам предоставления гражданам субсидий на оплату жилых помещений и коммунальных услуг</t>
  </si>
  <si>
    <t>Субвенции на выполнение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</si>
  <si>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предоставлению единовременной денежной выплаты гражданам, усыновившим (удочерившим) ребенка (детей) в Камчатском крае</t>
  </si>
  <si>
    <t>Иные межбюджетные трансферты на уплату налога на имущество организаций муниципальными учреждениями в Камчатском крае</t>
  </si>
  <si>
    <t>Иные межбюджетные трансферты на финансовое обеспечение мероприятий по временному социально-бытовому обустройству лиц, вынужденно покинувших территорию Украины и находящихся в пунктах временного размещения на территории Камчатского края</t>
  </si>
  <si>
    <t>Выплата единовременного пособия при всех формах устройства детей, лишенных родительского попечения, в семью</t>
  </si>
  <si>
    <t>Всего:</t>
  </si>
  <si>
    <t>07.05.2015</t>
  </si>
  <si>
    <t>Законодательное Собрание Камчатского края</t>
  </si>
  <si>
    <t>Контрольно-счетная палата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</si>
  <si>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</si>
  <si>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</si>
  <si>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</si>
  <si>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</si>
  <si>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</si>
  <si>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</si>
  <si>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</si>
  <si>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науки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</si>
  <si>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</si>
  <si>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</si>
  <si>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</si>
  <si>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</si>
  <si>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</si>
  <si>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</si>
  <si>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</si>
  <si>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</si>
  <si>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</si>
  <si>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</si>
  <si>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</si>
  <si>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</si>
  <si>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</si>
  <si>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</si>
  <si>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</si>
  <si>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</si>
  <si>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</si>
  <si>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Министерство экономического развития, предпринимательства и торговли Камчатского края</t>
  </si>
  <si>
    <t>Палата Уполномоченных в Камчатском крае</t>
  </si>
  <si>
    <t>Агентство по внутренней политике Камчатского края</t>
  </si>
  <si>
    <t>Министерство спорта и молодежной политики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</si>
  <si>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</si>
  <si>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</si>
  <si>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</si>
  <si>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</si>
  <si>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Представительство Губернатора и Правительства Камчатского края при Правительстве Российской Федерации</t>
  </si>
  <si>
    <t>ИТОГО</t>
  </si>
  <si>
    <t>01.05.2015</t>
  </si>
  <si>
    <t xml:space="preserve"> Субвенции бюджетам субъектов Российской Федерации на осуществление отдельных полномочий в области лесных отношений</t>
  </si>
  <si>
    <t xml:space="preserve"> Субвенции бюджетам субъектов Российской Федерации на оплату жилищно-коммунальных услуг отдельным категориям граждан</t>
  </si>
  <si>
    <t xml:space="preserve"> Возврат остатков субсидий, субвенций и иных межбюджетных трансфертов, имеющих целевое назначение, прошлых лет из бюджетов субъектов Российской Федерации</t>
  </si>
  <si>
    <t>Единая субвенция бюджетам субъектов Российской Федерации</t>
  </si>
  <si>
    <t xml:space="preserve"> Межбюджетные трансферты, передаваемые бюджетам субъектов Российской Федерации на содержание депутатов Государственной Думы и их помощников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</si>
  <si>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</si>
  <si>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 xml:space="preserve"> Субвенции бюджетам субъектов Российской Федерации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</si>
  <si>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 xml:space="preserve"> 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</si>
  <si>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 xml:space="preserve"> Субвенции бюджетам субъектов Российской Федерации на выплату единовременного пособия при всех формах устройства детей, лишенных родительского попечения, в семью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</si>
</sst>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tabSelected="1" view="pageBreakPreview" zoomScaleNormal="100" zoomScaleSheetLayoutView="100" workbookViewId="0">
      <selection activeCell="E20" sqref="E2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97</v>
      </c>
      <c r="G1" s="32" t="str">
        <f>TEXT(F1,"[$-FC19]ДД ММММ")</f>
        <v>01 мая</v>
      </c>
      <c r="H1" s="32" t="str">
        <f>TEXT(F1,"[$-FC19]ДД.ММ.ГГГ \г")</f>
        <v>01.05.2015 г</v>
      </c>
    </row>
    <row r="2" spans="1:9" ht="15.6" x14ac:dyDescent="0.3">
      <c r="A2" s="45" t="str">
        <f>CONCATENATE("с ",G1," по ",G2,"ода")</f>
        <v>с 01 мая по 07 мая 2015 года</v>
      </c>
      <c r="B2" s="45"/>
      <c r="C2" s="45"/>
      <c r="D2" s="45"/>
      <c r="E2" s="45"/>
      <c r="F2" s="31" t="s">
        <v>59</v>
      </c>
      <c r="G2" s="32" t="str">
        <f>TEXT(F2,"[$-FC19]ДД ММММ ГГГ \г")</f>
        <v>07 мая 2015 г</v>
      </c>
      <c r="H2" s="32" t="str">
        <f>TEXT(F2,"[$-FC19]ДД.ММ.ГГГ \г")</f>
        <v>07.05.2015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01.05.2015 г.</v>
      </c>
      <c r="B5" s="47"/>
      <c r="C5" s="47"/>
      <c r="D5" s="48"/>
      <c r="E5" s="8">
        <v>3506345.4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E19-E9</f>
        <v>572540.35157999978</v>
      </c>
    </row>
    <row r="9" spans="1:9" x14ac:dyDescent="0.3">
      <c r="A9" s="57" t="s">
        <v>4</v>
      </c>
      <c r="B9" s="56"/>
      <c r="C9" s="56"/>
      <c r="D9" s="56"/>
      <c r="E9" s="14">
        <f>SUM(E10:E18)</f>
        <v>21457.800000000003</v>
      </c>
    </row>
    <row r="10" spans="1:9" ht="25.2" customHeight="1" x14ac:dyDescent="0.3">
      <c r="A10" s="57" t="s">
        <v>98</v>
      </c>
      <c r="B10" s="56"/>
      <c r="C10" s="56"/>
      <c r="D10" s="56"/>
      <c r="E10" s="14">
        <f>1306.7+141.6+2179.3</f>
        <v>3627.6000000000004</v>
      </c>
    </row>
    <row r="11" spans="1:9" ht="27.6" customHeight="1" x14ac:dyDescent="0.3">
      <c r="A11" s="57" t="s">
        <v>99</v>
      </c>
      <c r="B11" s="56"/>
      <c r="C11" s="56"/>
      <c r="D11" s="56"/>
      <c r="E11" s="14">
        <f>9711.4</f>
        <v>9711.4</v>
      </c>
    </row>
    <row r="12" spans="1:9" ht="28.8" customHeight="1" x14ac:dyDescent="0.3">
      <c r="A12" s="57" t="s">
        <v>100</v>
      </c>
      <c r="B12" s="56"/>
      <c r="C12" s="56"/>
      <c r="D12" s="56"/>
      <c r="E12" s="14">
        <f>-199.9</f>
        <v>-199.9</v>
      </c>
    </row>
    <row r="13" spans="1:9" x14ac:dyDescent="0.3">
      <c r="A13" s="57" t="s">
        <v>101</v>
      </c>
      <c r="B13" s="56"/>
      <c r="C13" s="56"/>
      <c r="D13" s="56"/>
      <c r="E13" s="14">
        <f>10.1+66.4</f>
        <v>76.5</v>
      </c>
    </row>
    <row r="14" spans="1:9" ht="29.4" customHeight="1" x14ac:dyDescent="0.3">
      <c r="A14" s="57" t="s">
        <v>102</v>
      </c>
      <c r="B14" s="56"/>
      <c r="C14" s="56"/>
      <c r="D14" s="56"/>
      <c r="E14" s="14">
        <f>42.9</f>
        <v>42.9</v>
      </c>
    </row>
    <row r="15" spans="1:9" ht="45.6" customHeight="1" x14ac:dyDescent="0.3">
      <c r="A15" s="57" t="s">
        <v>103</v>
      </c>
      <c r="B15" s="56"/>
      <c r="C15" s="56"/>
      <c r="D15" s="56"/>
      <c r="E15" s="14">
        <f>2757.2</f>
        <v>2757.2</v>
      </c>
    </row>
    <row r="16" spans="1:9" ht="45" customHeight="1" x14ac:dyDescent="0.3">
      <c r="A16" s="57" t="s">
        <v>104</v>
      </c>
      <c r="B16" s="56"/>
      <c r="C16" s="56"/>
      <c r="D16" s="56"/>
      <c r="E16" s="14">
        <f>34.8</f>
        <v>34.799999999999997</v>
      </c>
    </row>
    <row r="17" spans="1:5" ht="30" customHeight="1" x14ac:dyDescent="0.3">
      <c r="A17" s="57" t="s">
        <v>105</v>
      </c>
      <c r="B17" s="56"/>
      <c r="C17" s="56"/>
      <c r="D17" s="56"/>
      <c r="E17" s="14">
        <f>5140.9</f>
        <v>5140.8999999999996</v>
      </c>
    </row>
    <row r="18" spans="1:5" ht="28.8" customHeight="1" x14ac:dyDescent="0.3">
      <c r="A18" s="57" t="s">
        <v>106</v>
      </c>
      <c r="B18" s="56"/>
      <c r="C18" s="56"/>
      <c r="D18" s="56"/>
      <c r="E18" s="14">
        <f>266.4</f>
        <v>266.39999999999998</v>
      </c>
    </row>
    <row r="19" spans="1:5" x14ac:dyDescent="0.3">
      <c r="A19" s="49" t="s">
        <v>5</v>
      </c>
      <c r="B19" s="50"/>
      <c r="C19" s="50"/>
      <c r="D19" s="50"/>
      <c r="E19" s="13">
        <f>'Муниципальные районы'!B34-Учреждения!E5+'Муниципальные районы'!B33</f>
        <v>593998.15157999983</v>
      </c>
    </row>
    <row r="20" spans="1:5" x14ac:dyDescent="0.3">
      <c r="A20" s="15"/>
      <c r="B20" s="16"/>
      <c r="C20" s="16"/>
      <c r="D20" s="6"/>
      <c r="E20" s="17"/>
    </row>
    <row r="21" spans="1:5" x14ac:dyDescent="0.3">
      <c r="A21" s="51" t="s">
        <v>14</v>
      </c>
      <c r="B21" s="53" t="s">
        <v>6</v>
      </c>
      <c r="C21" s="54" t="s">
        <v>7</v>
      </c>
      <c r="D21" s="54"/>
      <c r="E21" s="54"/>
    </row>
    <row r="22" spans="1:5" ht="82.8" x14ac:dyDescent="0.3">
      <c r="A22" s="52"/>
      <c r="B22" s="53"/>
      <c r="C22" s="18" t="s">
        <v>8</v>
      </c>
      <c r="D22" s="18" t="s">
        <v>9</v>
      </c>
      <c r="E22" s="18" t="s">
        <v>10</v>
      </c>
    </row>
    <row r="23" spans="1:5" x14ac:dyDescent="0.3">
      <c r="A23" s="21" t="s">
        <v>60</v>
      </c>
      <c r="B23" s="19">
        <v>15848.17959</v>
      </c>
      <c r="C23" s="19">
        <v>12489.52779</v>
      </c>
      <c r="D23" s="19">
        <v>2608.0409</v>
      </c>
      <c r="E23" s="19"/>
    </row>
    <row r="24" spans="1:5" x14ac:dyDescent="0.3">
      <c r="A24" s="21" t="s">
        <v>61</v>
      </c>
      <c r="B24" s="19">
        <v>2628.4029300000002</v>
      </c>
      <c r="C24" s="19">
        <v>2130</v>
      </c>
      <c r="D24" s="19"/>
      <c r="E24" s="19"/>
    </row>
    <row r="25" spans="1:5" x14ac:dyDescent="0.3">
      <c r="A25" s="21" t="s">
        <v>62</v>
      </c>
      <c r="B25" s="19">
        <v>18055.661400000001</v>
      </c>
      <c r="C25" s="19"/>
      <c r="D25" s="19"/>
      <c r="E25" s="19"/>
    </row>
    <row r="26" spans="1:5" ht="27.6" x14ac:dyDescent="0.3">
      <c r="A26" s="21" t="s">
        <v>63</v>
      </c>
      <c r="B26" s="19">
        <v>5748.2089999999998</v>
      </c>
      <c r="C26" s="19">
        <v>1186.135</v>
      </c>
      <c r="D26" s="19">
        <v>1085.3340000000001</v>
      </c>
      <c r="E26" s="19"/>
    </row>
    <row r="27" spans="1:5" x14ac:dyDescent="0.3">
      <c r="A27" s="21" t="s">
        <v>64</v>
      </c>
      <c r="B27" s="19">
        <v>3106.1274699999999</v>
      </c>
      <c r="C27" s="19">
        <v>2331.1505000000002</v>
      </c>
      <c r="D27" s="19">
        <v>467.06310000000002</v>
      </c>
      <c r="E27" s="19"/>
    </row>
    <row r="28" spans="1:5" x14ac:dyDescent="0.3">
      <c r="A28" s="21" t="s">
        <v>65</v>
      </c>
      <c r="B28" s="19">
        <v>3190.6022499999999</v>
      </c>
      <c r="C28" s="19">
        <v>1500</v>
      </c>
      <c r="D28" s="19">
        <v>350</v>
      </c>
      <c r="E28" s="19"/>
    </row>
    <row r="29" spans="1:5" ht="27.6" x14ac:dyDescent="0.3">
      <c r="A29" s="21" t="s">
        <v>66</v>
      </c>
      <c r="B29" s="19">
        <v>23243.279559999999</v>
      </c>
      <c r="C29" s="19">
        <v>6242.8186999999998</v>
      </c>
      <c r="D29" s="19">
        <v>1430.6309000000001</v>
      </c>
      <c r="E29" s="19"/>
    </row>
    <row r="30" spans="1:5" x14ac:dyDescent="0.3">
      <c r="A30" s="21" t="s">
        <v>67</v>
      </c>
      <c r="B30" s="19">
        <v>5727</v>
      </c>
      <c r="C30" s="19">
        <v>4250</v>
      </c>
      <c r="D30" s="19">
        <v>1037</v>
      </c>
      <c r="E30" s="19"/>
    </row>
    <row r="31" spans="1:5" x14ac:dyDescent="0.3">
      <c r="A31" s="21" t="s">
        <v>68</v>
      </c>
      <c r="B31" s="19">
        <v>147915.41138999999</v>
      </c>
      <c r="C31" s="19">
        <v>3246</v>
      </c>
      <c r="D31" s="19">
        <v>1100</v>
      </c>
      <c r="E31" s="19">
        <v>2000</v>
      </c>
    </row>
    <row r="32" spans="1:5" x14ac:dyDescent="0.3">
      <c r="A32" s="21" t="s">
        <v>69</v>
      </c>
      <c r="B32" s="19">
        <v>221010.41863</v>
      </c>
      <c r="C32" s="19">
        <v>15908.58187</v>
      </c>
      <c r="D32" s="19">
        <v>4472.7375099999999</v>
      </c>
      <c r="E32" s="19">
        <v>3237.50378</v>
      </c>
    </row>
    <row r="33" spans="1:5" x14ac:dyDescent="0.3">
      <c r="A33" s="21" t="s">
        <v>70</v>
      </c>
      <c r="B33" s="19">
        <v>542599.78602</v>
      </c>
      <c r="C33" s="19">
        <v>11434.92663</v>
      </c>
      <c r="D33" s="19">
        <v>2142.8450400000002</v>
      </c>
      <c r="E33" s="19">
        <v>2999.4834700000001</v>
      </c>
    </row>
    <row r="34" spans="1:5" x14ac:dyDescent="0.3">
      <c r="A34" s="21" t="s">
        <v>71</v>
      </c>
      <c r="B34" s="19">
        <v>66127.202109999998</v>
      </c>
      <c r="C34" s="19">
        <v>31954.27924</v>
      </c>
      <c r="D34" s="19">
        <v>10212.206920000001</v>
      </c>
      <c r="E34" s="19">
        <v>-4167.0249999999996</v>
      </c>
    </row>
    <row r="35" spans="1:5" x14ac:dyDescent="0.3">
      <c r="A35" s="21" t="s">
        <v>72</v>
      </c>
      <c r="B35" s="19">
        <v>58122.66474</v>
      </c>
      <c r="C35" s="19">
        <v>1289</v>
      </c>
      <c r="D35" s="19">
        <v>199.8</v>
      </c>
      <c r="E35" s="19"/>
    </row>
    <row r="36" spans="1:5" ht="27.6" x14ac:dyDescent="0.3">
      <c r="A36" s="21" t="s">
        <v>73</v>
      </c>
      <c r="B36" s="19">
        <v>17090.331760000001</v>
      </c>
      <c r="C36" s="19">
        <v>5246</v>
      </c>
      <c r="D36" s="19">
        <v>377</v>
      </c>
      <c r="E36" s="19"/>
    </row>
    <row r="37" spans="1:5" x14ac:dyDescent="0.3">
      <c r="A37" s="21" t="s">
        <v>74</v>
      </c>
      <c r="B37" s="19">
        <v>7577.0280000000002</v>
      </c>
      <c r="C37" s="19">
        <v>1764.8</v>
      </c>
      <c r="D37" s="19">
        <v>533.6</v>
      </c>
      <c r="E37" s="19"/>
    </row>
    <row r="38" spans="1:5" x14ac:dyDescent="0.3">
      <c r="A38" s="21" t="s">
        <v>75</v>
      </c>
      <c r="B38" s="19">
        <v>804.18350999999996</v>
      </c>
      <c r="C38" s="19">
        <v>600</v>
      </c>
      <c r="D38" s="19">
        <v>5.9332500000000001</v>
      </c>
      <c r="E38" s="19"/>
    </row>
    <row r="39" spans="1:5" x14ac:dyDescent="0.3">
      <c r="A39" s="21" t="s">
        <v>76</v>
      </c>
      <c r="B39" s="19">
        <v>388.73602</v>
      </c>
      <c r="C39" s="19">
        <v>297.92171999999999</v>
      </c>
      <c r="D39" s="19">
        <v>65.993560000000002</v>
      </c>
      <c r="E39" s="19"/>
    </row>
    <row r="40" spans="1:5" x14ac:dyDescent="0.3">
      <c r="A40" s="21" t="s">
        <v>77</v>
      </c>
      <c r="B40" s="19">
        <v>1559.80582</v>
      </c>
      <c r="C40" s="19">
        <v>700.89885000000004</v>
      </c>
      <c r="D40" s="19">
        <v>13.86003</v>
      </c>
      <c r="E40" s="19"/>
    </row>
    <row r="41" spans="1:5" ht="27.6" x14ac:dyDescent="0.3">
      <c r="A41" s="21" t="s">
        <v>78</v>
      </c>
      <c r="B41" s="19">
        <v>29214.850399999999</v>
      </c>
      <c r="C41" s="19">
        <v>14592.93802</v>
      </c>
      <c r="D41" s="19">
        <v>4702.7131799999997</v>
      </c>
      <c r="E41" s="19">
        <v>3862.2461400000002</v>
      </c>
    </row>
    <row r="42" spans="1:5" x14ac:dyDescent="0.3">
      <c r="A42" s="21" t="s">
        <v>79</v>
      </c>
      <c r="B42" s="19">
        <v>11890.048000000001</v>
      </c>
      <c r="C42" s="19">
        <v>800</v>
      </c>
      <c r="D42" s="19">
        <v>200</v>
      </c>
      <c r="E42" s="19"/>
    </row>
    <row r="43" spans="1:5" x14ac:dyDescent="0.3">
      <c r="A43" s="21" t="s">
        <v>80</v>
      </c>
      <c r="B43" s="19">
        <v>59527.944219999998</v>
      </c>
      <c r="C43" s="19">
        <v>5086.0829999999996</v>
      </c>
      <c r="D43" s="19">
        <v>1625.153</v>
      </c>
      <c r="E43" s="19"/>
    </row>
    <row r="44" spans="1:5" x14ac:dyDescent="0.3">
      <c r="A44" s="21" t="s">
        <v>81</v>
      </c>
      <c r="B44" s="19">
        <v>23653.464800000002</v>
      </c>
      <c r="C44" s="19">
        <v>12649.6</v>
      </c>
      <c r="D44" s="19">
        <v>3000</v>
      </c>
      <c r="E44" s="19"/>
    </row>
    <row r="45" spans="1:5" x14ac:dyDescent="0.3">
      <c r="A45" s="21" t="s">
        <v>82</v>
      </c>
      <c r="B45" s="19">
        <v>2656.99478</v>
      </c>
      <c r="C45" s="19">
        <v>2000</v>
      </c>
      <c r="D45" s="19">
        <v>600</v>
      </c>
      <c r="E45" s="19"/>
    </row>
    <row r="46" spans="1:5" x14ac:dyDescent="0.3">
      <c r="A46" s="21" t="s">
        <v>83</v>
      </c>
      <c r="B46" s="19">
        <v>3039.3651399999999</v>
      </c>
      <c r="C46" s="19">
        <v>1885</v>
      </c>
      <c r="D46" s="19">
        <v>600</v>
      </c>
      <c r="E46" s="19"/>
    </row>
    <row r="47" spans="1:5" x14ac:dyDescent="0.3">
      <c r="A47" s="21" t="s">
        <v>84</v>
      </c>
      <c r="B47" s="19">
        <v>835.41980000000001</v>
      </c>
      <c r="C47" s="19"/>
      <c r="D47" s="19">
        <v>438.38506999999998</v>
      </c>
      <c r="E47" s="19"/>
    </row>
    <row r="48" spans="1:5" x14ac:dyDescent="0.3">
      <c r="A48" s="21" t="s">
        <v>85</v>
      </c>
      <c r="B48" s="19">
        <v>1872.55</v>
      </c>
      <c r="C48" s="19">
        <v>1273.3</v>
      </c>
      <c r="D48" s="19">
        <v>320</v>
      </c>
      <c r="E48" s="19"/>
    </row>
    <row r="49" spans="1:5" x14ac:dyDescent="0.3">
      <c r="A49" s="21" t="s">
        <v>86</v>
      </c>
      <c r="B49" s="19">
        <v>6.9</v>
      </c>
      <c r="C49" s="19"/>
      <c r="D49" s="19"/>
      <c r="E49" s="19"/>
    </row>
    <row r="50" spans="1:5" ht="27.6" x14ac:dyDescent="0.3">
      <c r="A50" s="21" t="s">
        <v>87</v>
      </c>
      <c r="B50" s="19">
        <v>26767.812330000001</v>
      </c>
      <c r="C50" s="19">
        <v>17356.25</v>
      </c>
      <c r="D50" s="19">
        <v>4849.5</v>
      </c>
      <c r="E50" s="19"/>
    </row>
    <row r="51" spans="1:5" x14ac:dyDescent="0.3">
      <c r="A51" s="21" t="s">
        <v>88</v>
      </c>
      <c r="B51" s="19">
        <v>127.38305</v>
      </c>
      <c r="C51" s="19"/>
      <c r="D51" s="19"/>
      <c r="E51" s="19"/>
    </row>
    <row r="52" spans="1:5" x14ac:dyDescent="0.3">
      <c r="A52" s="21" t="s">
        <v>89</v>
      </c>
      <c r="B52" s="19">
        <v>2158.0178000000001</v>
      </c>
      <c r="C52" s="19">
        <v>1719.5699</v>
      </c>
      <c r="D52" s="19">
        <v>438.4479</v>
      </c>
      <c r="E52" s="19"/>
    </row>
    <row r="53" spans="1:5" x14ac:dyDescent="0.3">
      <c r="A53" s="21" t="s">
        <v>90</v>
      </c>
      <c r="B53" s="19">
        <v>91056.405580000006</v>
      </c>
      <c r="C53" s="19">
        <v>434.25992000000002</v>
      </c>
      <c r="D53" s="19">
        <v>913.30939999999998</v>
      </c>
      <c r="E53" s="19">
        <v>60</v>
      </c>
    </row>
    <row r="54" spans="1:5" x14ac:dyDescent="0.3">
      <c r="A54" s="21" t="s">
        <v>91</v>
      </c>
      <c r="B54" s="19">
        <v>6326.9979700000004</v>
      </c>
      <c r="C54" s="19">
        <v>3200.08365</v>
      </c>
      <c r="D54" s="19">
        <v>1474.28774</v>
      </c>
      <c r="E54" s="19"/>
    </row>
    <row r="55" spans="1:5" x14ac:dyDescent="0.3">
      <c r="A55" s="21" t="s">
        <v>92</v>
      </c>
      <c r="B55" s="19">
        <v>4289.2831699999997</v>
      </c>
      <c r="C55" s="19">
        <v>1775.0029999999999</v>
      </c>
      <c r="D55" s="19">
        <v>422.29250000000002</v>
      </c>
      <c r="E55" s="19"/>
    </row>
    <row r="56" spans="1:5" x14ac:dyDescent="0.3">
      <c r="A56" s="21" t="s">
        <v>93</v>
      </c>
      <c r="B56" s="19">
        <v>1819.46</v>
      </c>
      <c r="C56" s="19">
        <v>1062.42</v>
      </c>
      <c r="D56" s="19">
        <v>329.05</v>
      </c>
      <c r="E56" s="19"/>
    </row>
    <row r="57" spans="1:5" x14ac:dyDescent="0.3">
      <c r="A57" s="21" t="s">
        <v>94</v>
      </c>
      <c r="B57" s="19">
        <v>2192.6913399999999</v>
      </c>
      <c r="C57" s="19">
        <v>1596.5219999999999</v>
      </c>
      <c r="D57" s="19">
        <v>300.28899999999999</v>
      </c>
      <c r="E57" s="19"/>
    </row>
    <row r="58" spans="1:5" ht="27.6" x14ac:dyDescent="0.3">
      <c r="A58" s="21" t="s">
        <v>95</v>
      </c>
      <c r="B58" s="19">
        <v>1411.4449999999999</v>
      </c>
      <c r="C58" s="19">
        <v>420</v>
      </c>
      <c r="D58" s="19">
        <v>120</v>
      </c>
      <c r="E58" s="19"/>
    </row>
    <row r="59" spans="1:5" x14ac:dyDescent="0.3">
      <c r="A59" s="23" t="s">
        <v>96</v>
      </c>
      <c r="B59" s="20">
        <v>1409590.0635800001</v>
      </c>
      <c r="C59" s="20">
        <v>168423.06979000001</v>
      </c>
      <c r="D59" s="20">
        <v>46435.472999999998</v>
      </c>
      <c r="E59" s="20">
        <v>7992.2083899999998</v>
      </c>
    </row>
  </sheetData>
  <mergeCells count="19">
    <mergeCell ref="A16:D16"/>
    <mergeCell ref="A17:D17"/>
    <mergeCell ref="A18:D18"/>
    <mergeCell ref="A1:E1"/>
    <mergeCell ref="A2:E2"/>
    <mergeCell ref="A5:D5"/>
    <mergeCell ref="A19:D19"/>
    <mergeCell ref="A21:A22"/>
    <mergeCell ref="B21:B22"/>
    <mergeCell ref="C21:E2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41" top="0.4" bottom="0.45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4"/>
  <sheetViews>
    <sheetView view="pageBreakPreview" topLeftCell="A28" zoomScaleNormal="100" zoomScaleSheetLayoutView="100" workbookViewId="0">
      <selection activeCell="B34" sqref="B34"/>
    </sheetView>
  </sheetViews>
  <sheetFormatPr defaultRowHeight="14.4" x14ac:dyDescent="0.3"/>
  <cols>
    <col min="1" max="1" width="38.33203125" customWidth="1"/>
    <col min="2" max="2" width="13.109375" customWidth="1"/>
    <col min="3" max="3" width="15" customWidth="1"/>
    <col min="4" max="4" width="13.88671875" customWidth="1"/>
    <col min="5" max="5" width="14.109375" customWidth="1"/>
    <col min="6" max="6" width="13.44140625" customWidth="1"/>
    <col min="7" max="8" width="13.33203125" customWidth="1"/>
    <col min="9" max="9" width="12.88671875" customWidth="1"/>
    <col min="10" max="10" width="12.6640625" customWidth="1"/>
    <col min="11" max="11" width="11" customWidth="1"/>
    <col min="12" max="12" width="13.21875" customWidth="1"/>
    <col min="13" max="13" width="12.88671875" customWidth="1"/>
    <col min="14" max="14" width="14" customWidth="1"/>
    <col min="15" max="15" width="12.88671875" customWidth="1"/>
    <col min="16" max="16" width="10.77734375" customWidth="1"/>
  </cols>
  <sheetData>
    <row r="1" spans="1:20" s="29" customFormat="1" ht="15.6" x14ac:dyDescent="0.3">
      <c r="A1" s="43" t="s">
        <v>59</v>
      </c>
      <c r="C1" s="30" t="s">
        <v>13</v>
      </c>
    </row>
    <row r="2" spans="1:20" x14ac:dyDescent="0.3">
      <c r="A2" s="38" t="str">
        <f>TEXT(EndData2,"[$-FC19]ДД.ММ.ГГГ")</f>
        <v>07.05.2015</v>
      </c>
      <c r="B2" s="38">
        <f>A2+1</f>
        <v>42132</v>
      </c>
      <c r="C2" s="44" t="str">
        <f>TEXT(B2,"[$-FC19]ДД.ММ.ГГГ")</f>
        <v>08.05.2015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1341.7130999999999</v>
      </c>
      <c r="K4" s="40">
        <v>189.8407</v>
      </c>
      <c r="L4" s="40"/>
      <c r="M4" s="40"/>
      <c r="N4" s="40"/>
      <c r="O4" s="40"/>
      <c r="P4" s="26">
        <v>1531.5537999999999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12804.7094</v>
      </c>
      <c r="D5" s="40">
        <v>19227.25</v>
      </c>
      <c r="E5" s="40">
        <v>7856.25</v>
      </c>
      <c r="F5" s="40">
        <v>8096.5934399999996</v>
      </c>
      <c r="G5" s="40">
        <v>22292.25</v>
      </c>
      <c r="H5" s="40"/>
      <c r="I5" s="40">
        <v>5040.2331000000004</v>
      </c>
      <c r="J5" s="40">
        <v>313.79109999999997</v>
      </c>
      <c r="K5" s="40">
        <v>4621.5672999999997</v>
      </c>
      <c r="L5" s="40">
        <v>23750.25</v>
      </c>
      <c r="M5" s="40">
        <v>9227.3076000000001</v>
      </c>
      <c r="N5" s="40">
        <v>6000</v>
      </c>
      <c r="O5" s="40">
        <v>26784.75</v>
      </c>
      <c r="P5" s="26">
        <v>146014.95194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530</v>
      </c>
      <c r="C6" s="40">
        <v>950</v>
      </c>
      <c r="D6" s="40">
        <v>75</v>
      </c>
      <c r="E6" s="40"/>
      <c r="F6" s="40"/>
      <c r="G6" s="40">
        <v>141.52000000000001</v>
      </c>
      <c r="H6" s="40">
        <v>45</v>
      </c>
      <c r="I6" s="40"/>
      <c r="J6" s="40">
        <v>166.6</v>
      </c>
      <c r="K6" s="40"/>
      <c r="L6" s="40">
        <v>151</v>
      </c>
      <c r="M6" s="40">
        <v>104.19159999999999</v>
      </c>
      <c r="N6" s="40">
        <v>213.76480000000001</v>
      </c>
      <c r="O6" s="40">
        <v>594</v>
      </c>
      <c r="P6" s="26">
        <v>2971.0763999999999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129800.47373</v>
      </c>
      <c r="C7" s="40">
        <v>91686.782399999996</v>
      </c>
      <c r="D7" s="40">
        <v>17634.075000000001</v>
      </c>
      <c r="E7" s="40">
        <v>12787.258</v>
      </c>
      <c r="F7" s="40">
        <v>5281.7364600000001</v>
      </c>
      <c r="G7" s="40">
        <v>16419.924999999999</v>
      </c>
      <c r="H7" s="40"/>
      <c r="I7" s="40">
        <v>4257.6046100000003</v>
      </c>
      <c r="J7" s="40">
        <v>22346.075819999998</v>
      </c>
      <c r="K7" s="40">
        <v>5000</v>
      </c>
      <c r="L7" s="40">
        <v>11217.402910000001</v>
      </c>
      <c r="M7" s="40">
        <v>15928.608270000001</v>
      </c>
      <c r="N7" s="40">
        <v>8155.1366399999997</v>
      </c>
      <c r="O7" s="40">
        <v>17347.679</v>
      </c>
      <c r="P7" s="26">
        <v>357862.75783999998</v>
      </c>
      <c r="Q7" s="27"/>
      <c r="R7" s="27"/>
      <c r="S7" s="27"/>
      <c r="T7" s="27"/>
    </row>
    <row r="8" spans="1:20" ht="93" x14ac:dyDescent="0.3">
      <c r="A8" s="25" t="s">
        <v>35</v>
      </c>
      <c r="B8" s="40"/>
      <c r="C8" s="40"/>
      <c r="D8" s="40"/>
      <c r="E8" s="40">
        <v>3415.54144</v>
      </c>
      <c r="F8" s="40"/>
      <c r="G8" s="40"/>
      <c r="H8" s="40"/>
      <c r="I8" s="40"/>
      <c r="J8" s="40"/>
      <c r="K8" s="40">
        <v>2781.85</v>
      </c>
      <c r="L8" s="40"/>
      <c r="M8" s="40"/>
      <c r="N8" s="40">
        <v>235.1</v>
      </c>
      <c r="O8" s="40"/>
      <c r="P8" s="26">
        <v>6432.4914399999998</v>
      </c>
      <c r="Q8" s="27"/>
      <c r="R8" s="27"/>
      <c r="S8" s="27"/>
      <c r="T8" s="27"/>
    </row>
    <row r="9" spans="1:20" ht="66.599999999999994" x14ac:dyDescent="0.3">
      <c r="A9" s="25" t="s">
        <v>36</v>
      </c>
      <c r="B9" s="40"/>
      <c r="C9" s="40">
        <v>2244.8750300000002</v>
      </c>
      <c r="D9" s="40"/>
      <c r="E9" s="40"/>
      <c r="F9" s="40"/>
      <c r="G9" s="40"/>
      <c r="H9" s="40"/>
      <c r="I9" s="40"/>
      <c r="J9" s="40">
        <v>7982.1041699999996</v>
      </c>
      <c r="K9" s="40"/>
      <c r="L9" s="40"/>
      <c r="M9" s="40"/>
      <c r="N9" s="40"/>
      <c r="O9" s="40"/>
      <c r="P9" s="26">
        <v>10226.9792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124.00620000000001</v>
      </c>
      <c r="C10" s="40">
        <v>45.356850000000001</v>
      </c>
      <c r="D10" s="40"/>
      <c r="E10" s="40"/>
      <c r="F10" s="40"/>
      <c r="G10" s="40"/>
      <c r="H10" s="40"/>
      <c r="I10" s="40"/>
      <c r="J10" s="40">
        <v>31.953880000000002</v>
      </c>
      <c r="K10" s="40"/>
      <c r="L10" s="40"/>
      <c r="M10" s="40"/>
      <c r="N10" s="40"/>
      <c r="O10" s="40"/>
      <c r="P10" s="26">
        <v>201.31693000000001</v>
      </c>
      <c r="Q10" s="27"/>
      <c r="R10" s="27"/>
      <c r="S10" s="27"/>
      <c r="T10" s="27"/>
    </row>
    <row r="11" spans="1:20" ht="66.599999999999994" x14ac:dyDescent="0.3">
      <c r="A11" s="25" t="s">
        <v>38</v>
      </c>
      <c r="B11" s="40"/>
      <c r="C11" s="40">
        <v>3953.0014999999999</v>
      </c>
      <c r="D11" s="40">
        <v>660.75</v>
      </c>
      <c r="E11" s="40">
        <v>366.5</v>
      </c>
      <c r="F11" s="40">
        <v>157.77020999999999</v>
      </c>
      <c r="G11" s="40">
        <v>624.41666999999995</v>
      </c>
      <c r="H11" s="40"/>
      <c r="I11" s="40">
        <v>42.982799999999997</v>
      </c>
      <c r="J11" s="40"/>
      <c r="K11" s="40"/>
      <c r="L11" s="40">
        <v>271.55802</v>
      </c>
      <c r="M11" s="40">
        <v>240.98690999999999</v>
      </c>
      <c r="N11" s="40">
        <v>249.8167</v>
      </c>
      <c r="O11" s="40">
        <v>142.25</v>
      </c>
      <c r="P11" s="26">
        <v>6710.0328099999997</v>
      </c>
      <c r="Q11" s="27"/>
      <c r="R11" s="27"/>
      <c r="S11" s="27"/>
      <c r="T11" s="27"/>
    </row>
    <row r="12" spans="1:20" ht="79.8" x14ac:dyDescent="0.3">
      <c r="A12" s="25" t="s">
        <v>39</v>
      </c>
      <c r="B12" s="40">
        <v>880.17499999999995</v>
      </c>
      <c r="C12" s="40">
        <v>313.09500000000003</v>
      </c>
      <c r="D12" s="40">
        <v>162.19999999999999</v>
      </c>
      <c r="E12" s="40">
        <v>163</v>
      </c>
      <c r="F12" s="40">
        <v>86.048910000000006</v>
      </c>
      <c r="G12" s="40">
        <v>86.083330000000004</v>
      </c>
      <c r="H12" s="40"/>
      <c r="I12" s="40">
        <v>99.376900000000006</v>
      </c>
      <c r="J12" s="40">
        <v>97</v>
      </c>
      <c r="K12" s="40"/>
      <c r="L12" s="40">
        <v>92.796199999999999</v>
      </c>
      <c r="M12" s="40">
        <v>92.796210000000002</v>
      </c>
      <c r="N12" s="40">
        <v>68.5</v>
      </c>
      <c r="O12" s="40">
        <v>134.45750000000001</v>
      </c>
      <c r="P12" s="26">
        <v>2275.5290500000001</v>
      </c>
      <c r="Q12" s="27"/>
      <c r="R12" s="27"/>
      <c r="S12" s="27"/>
      <c r="T12" s="27"/>
    </row>
    <row r="13" spans="1:20" ht="53.4" x14ac:dyDescent="0.3">
      <c r="A13" s="25" t="s">
        <v>40</v>
      </c>
      <c r="B13" s="40">
        <v>972.15700000000004</v>
      </c>
      <c r="C13" s="40">
        <v>516.65</v>
      </c>
      <c r="D13" s="40">
        <v>369</v>
      </c>
      <c r="E13" s="40">
        <v>122.6</v>
      </c>
      <c r="F13" s="40">
        <v>140</v>
      </c>
      <c r="G13" s="40">
        <v>374.7</v>
      </c>
      <c r="H13" s="40">
        <v>145</v>
      </c>
      <c r="I13" s="40">
        <v>101.5</v>
      </c>
      <c r="J13" s="40">
        <v>346.4</v>
      </c>
      <c r="K13" s="40"/>
      <c r="L13" s="40">
        <v>130</v>
      </c>
      <c r="M13" s="40">
        <v>200</v>
      </c>
      <c r="N13" s="40">
        <v>184.58099999999999</v>
      </c>
      <c r="O13" s="40">
        <v>85.141480000000001</v>
      </c>
      <c r="P13" s="26">
        <v>3687.72948</v>
      </c>
      <c r="Q13" s="27"/>
      <c r="R13" s="27"/>
      <c r="S13" s="27"/>
      <c r="T13" s="27"/>
    </row>
    <row r="14" spans="1:20" ht="66.599999999999994" x14ac:dyDescent="0.3">
      <c r="A14" s="25" t="s">
        <v>41</v>
      </c>
      <c r="B14" s="40">
        <v>2271.2629999999999</v>
      </c>
      <c r="C14" s="40">
        <v>913.10299999999995</v>
      </c>
      <c r="D14" s="40">
        <v>218</v>
      </c>
      <c r="E14" s="40">
        <v>246.5</v>
      </c>
      <c r="F14" s="40">
        <v>115</v>
      </c>
      <c r="G14" s="40">
        <v>159.27000000000001</v>
      </c>
      <c r="H14" s="40">
        <v>101.75</v>
      </c>
      <c r="I14" s="40">
        <v>95</v>
      </c>
      <c r="J14" s="40">
        <v>314.14499999999998</v>
      </c>
      <c r="K14" s="40">
        <v>55</v>
      </c>
      <c r="L14" s="40">
        <v>115</v>
      </c>
      <c r="M14" s="40">
        <v>201.72863000000001</v>
      </c>
      <c r="N14" s="40">
        <v>195.76222000000001</v>
      </c>
      <c r="O14" s="40">
        <v>147.49942999999999</v>
      </c>
      <c r="P14" s="26">
        <v>5149.0212799999999</v>
      </c>
      <c r="Q14" s="27"/>
      <c r="R14" s="27"/>
      <c r="S14" s="27"/>
      <c r="T14" s="27"/>
    </row>
    <row r="15" spans="1:20" ht="93" x14ac:dyDescent="0.3">
      <c r="A15" s="25" t="s">
        <v>42</v>
      </c>
      <c r="B15" s="40">
        <v>19597.893029999999</v>
      </c>
      <c r="C15" s="40">
        <v>1853.058</v>
      </c>
      <c r="D15" s="40">
        <v>115</v>
      </c>
      <c r="E15" s="40"/>
      <c r="F15" s="40"/>
      <c r="G15" s="40"/>
      <c r="H15" s="40"/>
      <c r="I15" s="40"/>
      <c r="J15" s="40">
        <v>230</v>
      </c>
      <c r="K15" s="40"/>
      <c r="L15" s="40"/>
      <c r="M15" s="40"/>
      <c r="N15" s="40"/>
      <c r="O15" s="40"/>
      <c r="P15" s="26">
        <v>21795.95103</v>
      </c>
      <c r="Q15" s="27"/>
      <c r="R15" s="27"/>
      <c r="S15" s="27"/>
      <c r="T15" s="27"/>
    </row>
    <row r="16" spans="1:20" ht="93" x14ac:dyDescent="0.3">
      <c r="A16" s="25" t="s">
        <v>43</v>
      </c>
      <c r="B16" s="40"/>
      <c r="C16" s="40">
        <v>3457.65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26">
        <v>3457.65</v>
      </c>
      <c r="Q16" s="27"/>
      <c r="R16" s="27"/>
      <c r="S16" s="27"/>
      <c r="T16" s="27"/>
    </row>
    <row r="17" spans="1:20" ht="79.8" x14ac:dyDescent="0.3">
      <c r="A17" s="25" t="s">
        <v>44</v>
      </c>
      <c r="B17" s="40"/>
      <c r="C17" s="40"/>
      <c r="D17" s="40"/>
      <c r="E17" s="40"/>
      <c r="F17" s="40"/>
      <c r="G17" s="40">
        <v>9.3770000000000007</v>
      </c>
      <c r="H17" s="40"/>
      <c r="I17" s="40"/>
      <c r="J17" s="40">
        <v>29</v>
      </c>
      <c r="K17" s="40"/>
      <c r="L17" s="40"/>
      <c r="M17" s="40"/>
      <c r="N17" s="40"/>
      <c r="O17" s="40"/>
      <c r="P17" s="26">
        <v>38.377000000000002</v>
      </c>
      <c r="Q17" s="27"/>
      <c r="R17" s="27"/>
      <c r="S17" s="27"/>
      <c r="T17" s="27"/>
    </row>
    <row r="18" spans="1:20" ht="304.2" x14ac:dyDescent="0.3">
      <c r="A18" s="25" t="s">
        <v>45</v>
      </c>
      <c r="B18" s="40">
        <v>11626.9</v>
      </c>
      <c r="C18" s="40">
        <v>8900</v>
      </c>
      <c r="D18" s="40">
        <v>1457.2329999999999</v>
      </c>
      <c r="E18" s="40">
        <v>740</v>
      </c>
      <c r="F18" s="40"/>
      <c r="G18" s="40">
        <v>2600</v>
      </c>
      <c r="H18" s="40">
        <v>1142.29621</v>
      </c>
      <c r="I18" s="40">
        <v>87.313000000000002</v>
      </c>
      <c r="J18" s="40">
        <v>2818</v>
      </c>
      <c r="K18" s="40">
        <v>200</v>
      </c>
      <c r="L18" s="40">
        <v>720</v>
      </c>
      <c r="M18" s="40"/>
      <c r="N18" s="40">
        <v>1417.25</v>
      </c>
      <c r="O18" s="40">
        <v>879.24167</v>
      </c>
      <c r="P18" s="26">
        <v>32588.23388</v>
      </c>
      <c r="Q18" s="27"/>
      <c r="R18" s="27"/>
      <c r="S18" s="27"/>
      <c r="T18" s="27"/>
    </row>
    <row r="19" spans="1:20" ht="159" x14ac:dyDescent="0.3">
      <c r="A19" s="25" t="s">
        <v>46</v>
      </c>
      <c r="B19" s="40">
        <v>380618.03019999998</v>
      </c>
      <c r="C19" s="40">
        <v>150585.58100000001</v>
      </c>
      <c r="D19" s="40">
        <v>38305.800000000003</v>
      </c>
      <c r="E19" s="40">
        <v>29000</v>
      </c>
      <c r="F19" s="40">
        <v>10000</v>
      </c>
      <c r="G19" s="40">
        <v>68430</v>
      </c>
      <c r="H19" s="40">
        <v>415.767</v>
      </c>
      <c r="I19" s="40">
        <v>6400</v>
      </c>
      <c r="J19" s="40">
        <v>57434</v>
      </c>
      <c r="K19" s="40">
        <v>18163</v>
      </c>
      <c r="L19" s="40">
        <v>15000</v>
      </c>
      <c r="M19" s="40"/>
      <c r="N19" s="40">
        <v>24864.788919999999</v>
      </c>
      <c r="O19" s="40">
        <v>17941.203560000002</v>
      </c>
      <c r="P19" s="26">
        <v>817158.17067999998</v>
      </c>
      <c r="Q19" s="27"/>
      <c r="R19" s="27"/>
      <c r="S19" s="27"/>
      <c r="T19" s="27"/>
    </row>
    <row r="20" spans="1:20" ht="93" x14ac:dyDescent="0.3">
      <c r="A20" s="25" t="s">
        <v>47</v>
      </c>
      <c r="B20" s="40">
        <v>6000</v>
      </c>
      <c r="C20" s="40">
        <v>4900</v>
      </c>
      <c r="D20" s="40">
        <v>800</v>
      </c>
      <c r="E20" s="40"/>
      <c r="F20" s="40">
        <v>250</v>
      </c>
      <c r="G20" s="40">
        <v>1915</v>
      </c>
      <c r="H20" s="40">
        <v>490</v>
      </c>
      <c r="I20" s="40">
        <v>50</v>
      </c>
      <c r="J20" s="40"/>
      <c r="K20" s="40">
        <v>250</v>
      </c>
      <c r="L20" s="40">
        <v>2164.91</v>
      </c>
      <c r="M20" s="40"/>
      <c r="N20" s="40">
        <v>920.94439999999997</v>
      </c>
      <c r="O20" s="40"/>
      <c r="P20" s="26">
        <v>17740.8544</v>
      </c>
      <c r="Q20" s="27"/>
      <c r="R20" s="27"/>
      <c r="S20" s="27"/>
      <c r="T20" s="27"/>
    </row>
    <row r="21" spans="1:20" ht="119.4" x14ac:dyDescent="0.3">
      <c r="A21" s="25" t="s">
        <v>48</v>
      </c>
      <c r="B21" s="40">
        <v>166.82257000000001</v>
      </c>
      <c r="C21" s="40">
        <v>30.505420000000001</v>
      </c>
      <c r="D21" s="40"/>
      <c r="E21" s="40"/>
      <c r="F21" s="40">
        <v>3.7250000000000001</v>
      </c>
      <c r="G21" s="40"/>
      <c r="H21" s="40"/>
      <c r="I21" s="40"/>
      <c r="J21" s="40">
        <v>7.45</v>
      </c>
      <c r="K21" s="40"/>
      <c r="L21" s="40"/>
      <c r="M21" s="40"/>
      <c r="N21" s="40"/>
      <c r="O21" s="40"/>
      <c r="P21" s="26">
        <v>208.50299000000001</v>
      </c>
      <c r="Q21" s="27"/>
      <c r="R21" s="27"/>
      <c r="S21" s="27"/>
      <c r="T21" s="27"/>
    </row>
    <row r="22" spans="1:20" ht="106.2" x14ac:dyDescent="0.3">
      <c r="A22" s="25" t="s">
        <v>49</v>
      </c>
      <c r="B22" s="40">
        <v>6639.6559999999999</v>
      </c>
      <c r="C22" s="40">
        <v>2040</v>
      </c>
      <c r="D22" s="40">
        <v>100</v>
      </c>
      <c r="E22" s="40"/>
      <c r="F22" s="40"/>
      <c r="G22" s="40">
        <v>350</v>
      </c>
      <c r="H22" s="40">
        <v>59</v>
      </c>
      <c r="I22" s="40">
        <v>21.75</v>
      </c>
      <c r="J22" s="40">
        <v>900</v>
      </c>
      <c r="K22" s="40">
        <v>247.5</v>
      </c>
      <c r="L22" s="40">
        <v>739.08299999999997</v>
      </c>
      <c r="M22" s="40">
        <v>45</v>
      </c>
      <c r="N22" s="40">
        <v>120</v>
      </c>
      <c r="O22" s="40">
        <v>680</v>
      </c>
      <c r="P22" s="26">
        <v>11941.989</v>
      </c>
      <c r="Q22" s="27"/>
      <c r="R22" s="27"/>
      <c r="S22" s="27"/>
      <c r="T22" s="27"/>
    </row>
    <row r="23" spans="1:20" ht="79.8" x14ac:dyDescent="0.3">
      <c r="A23" s="25" t="s">
        <v>50</v>
      </c>
      <c r="B23" s="40"/>
      <c r="C23" s="40"/>
      <c r="D23" s="40"/>
      <c r="E23" s="40"/>
      <c r="F23" s="40"/>
      <c r="G23" s="40">
        <v>3000</v>
      </c>
      <c r="H23" s="40"/>
      <c r="I23" s="40"/>
      <c r="J23" s="40"/>
      <c r="K23" s="40"/>
      <c r="L23" s="40"/>
      <c r="M23" s="40"/>
      <c r="N23" s="40">
        <v>1007</v>
      </c>
      <c r="O23" s="40">
        <v>500</v>
      </c>
      <c r="P23" s="26">
        <v>4507</v>
      </c>
      <c r="Q23" s="27"/>
      <c r="R23" s="27"/>
      <c r="S23" s="27"/>
      <c r="T23" s="27"/>
    </row>
    <row r="24" spans="1:20" ht="119.4" x14ac:dyDescent="0.3">
      <c r="A24" s="25" t="s">
        <v>51</v>
      </c>
      <c r="B24" s="40">
        <v>134178.7861</v>
      </c>
      <c r="C24" s="40">
        <v>43015.312760000001</v>
      </c>
      <c r="D24" s="40">
        <v>10174.754000000001</v>
      </c>
      <c r="E24" s="40">
        <v>5650</v>
      </c>
      <c r="F24" s="40">
        <v>1450</v>
      </c>
      <c r="G24" s="40">
        <v>7885</v>
      </c>
      <c r="H24" s="40"/>
      <c r="I24" s="40">
        <v>870</v>
      </c>
      <c r="J24" s="40">
        <v>14795.2</v>
      </c>
      <c r="K24" s="40">
        <v>2251.3000000000002</v>
      </c>
      <c r="L24" s="40">
        <v>1600</v>
      </c>
      <c r="M24" s="40"/>
      <c r="N24" s="40">
        <v>3455.4334800000001</v>
      </c>
      <c r="O24" s="40">
        <v>4500.7856000000002</v>
      </c>
      <c r="P24" s="26">
        <v>229826.57193999999</v>
      </c>
      <c r="Q24" s="27"/>
      <c r="R24" s="27"/>
      <c r="S24" s="27"/>
      <c r="T24" s="27"/>
    </row>
    <row r="25" spans="1:20" ht="66.599999999999994" x14ac:dyDescent="0.3">
      <c r="A25" s="25" t="s">
        <v>52</v>
      </c>
      <c r="B25" s="40">
        <v>42124.583330000001</v>
      </c>
      <c r="C25" s="40">
        <v>8093.8673500000004</v>
      </c>
      <c r="D25" s="40">
        <v>2600</v>
      </c>
      <c r="E25" s="40">
        <v>1768.25</v>
      </c>
      <c r="F25" s="40">
        <v>330</v>
      </c>
      <c r="G25" s="40">
        <v>3340</v>
      </c>
      <c r="H25" s="40">
        <v>386.46199999999999</v>
      </c>
      <c r="I25" s="40">
        <v>115</v>
      </c>
      <c r="J25" s="40">
        <v>2300</v>
      </c>
      <c r="K25" s="40">
        <v>1000</v>
      </c>
      <c r="L25" s="40">
        <v>717.88224000000002</v>
      </c>
      <c r="M25" s="40">
        <v>806.44899999999996</v>
      </c>
      <c r="N25" s="40">
        <v>1755.5352800000001</v>
      </c>
      <c r="O25" s="40">
        <v>1415.9216300000001</v>
      </c>
      <c r="P25" s="26">
        <v>66753.950830000002</v>
      </c>
      <c r="Q25" s="27"/>
      <c r="R25" s="27"/>
      <c r="S25" s="27"/>
      <c r="T25" s="27"/>
    </row>
    <row r="26" spans="1:20" ht="79.8" x14ac:dyDescent="0.3">
      <c r="A26" s="25" t="s">
        <v>53</v>
      </c>
      <c r="B26" s="40">
        <v>5033.4042799999997</v>
      </c>
      <c r="C26" s="40">
        <v>1982.682</v>
      </c>
      <c r="D26" s="40">
        <v>435.21699999999998</v>
      </c>
      <c r="E26" s="40">
        <v>390</v>
      </c>
      <c r="F26" s="40">
        <v>51.75</v>
      </c>
      <c r="G26" s="40">
        <v>700</v>
      </c>
      <c r="H26" s="40"/>
      <c r="I26" s="40">
        <v>41</v>
      </c>
      <c r="J26" s="40">
        <v>1200</v>
      </c>
      <c r="K26" s="40">
        <v>208.70500000000001</v>
      </c>
      <c r="L26" s="40">
        <v>150</v>
      </c>
      <c r="M26" s="40"/>
      <c r="N26" s="40">
        <v>110.47863</v>
      </c>
      <c r="O26" s="40">
        <v>487.50004999999999</v>
      </c>
      <c r="P26" s="26">
        <v>10790.73696</v>
      </c>
      <c r="Q26" s="27"/>
      <c r="R26" s="27"/>
      <c r="S26" s="27"/>
      <c r="T26" s="27"/>
    </row>
    <row r="27" spans="1:20" ht="79.8" x14ac:dyDescent="0.3">
      <c r="A27" s="25" t="s">
        <v>54</v>
      </c>
      <c r="B27" s="40">
        <v>150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26">
        <v>150</v>
      </c>
      <c r="Q27" s="27"/>
      <c r="R27" s="27"/>
      <c r="S27" s="27"/>
      <c r="T27" s="27"/>
    </row>
    <row r="28" spans="1:20" ht="53.4" x14ac:dyDescent="0.3">
      <c r="A28" s="25" t="s">
        <v>55</v>
      </c>
      <c r="B28" s="40">
        <v>50</v>
      </c>
      <c r="C28" s="40"/>
      <c r="D28" s="40">
        <v>1187.1579999999999</v>
      </c>
      <c r="E28" s="40"/>
      <c r="F28" s="40">
        <v>94.6</v>
      </c>
      <c r="G28" s="40">
        <v>873.84167000000002</v>
      </c>
      <c r="H28" s="40"/>
      <c r="I28" s="40"/>
      <c r="J28" s="40"/>
      <c r="K28" s="40">
        <v>300</v>
      </c>
      <c r="L28" s="40"/>
      <c r="M28" s="40">
        <v>122.72589000000001</v>
      </c>
      <c r="N28" s="40">
        <v>996.34055999999998</v>
      </c>
      <c r="O28" s="40"/>
      <c r="P28" s="26">
        <v>3624.6661199999999</v>
      </c>
      <c r="Q28" s="27"/>
      <c r="R28" s="27"/>
      <c r="S28" s="27"/>
      <c r="T28" s="27"/>
    </row>
    <row r="29" spans="1:20" ht="93" x14ac:dyDescent="0.3">
      <c r="A29" s="25" t="s">
        <v>56</v>
      </c>
      <c r="B29" s="40"/>
      <c r="C29" s="40">
        <v>637.5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26">
        <v>637.5</v>
      </c>
      <c r="Q29" s="27"/>
      <c r="R29" s="27"/>
      <c r="S29" s="27"/>
      <c r="T29" s="27"/>
    </row>
    <row r="30" spans="1:20" ht="40.200000000000003" x14ac:dyDescent="0.3">
      <c r="A30" s="25" t="s">
        <v>57</v>
      </c>
      <c r="B30" s="40">
        <v>190</v>
      </c>
      <c r="C30" s="40">
        <v>46.393000000000001</v>
      </c>
      <c r="D30" s="40"/>
      <c r="E30" s="40"/>
      <c r="F30" s="40"/>
      <c r="G30" s="40"/>
      <c r="H30" s="40"/>
      <c r="I30" s="40"/>
      <c r="J30" s="40"/>
      <c r="K30" s="40">
        <v>30</v>
      </c>
      <c r="L30" s="40"/>
      <c r="M30" s="40"/>
      <c r="N30" s="40"/>
      <c r="O30" s="40"/>
      <c r="P30" s="26">
        <v>266.39299999999997</v>
      </c>
      <c r="Q30" s="27"/>
      <c r="R30" s="27"/>
      <c r="S30" s="27"/>
      <c r="T30" s="27"/>
    </row>
    <row r="31" spans="1:20" x14ac:dyDescent="0.3">
      <c r="A31" s="33" t="s">
        <v>58</v>
      </c>
      <c r="B31" s="41">
        <v>740954.15044</v>
      </c>
      <c r="C31" s="41">
        <v>338970.12271000003</v>
      </c>
      <c r="D31" s="41">
        <v>93521.437000000005</v>
      </c>
      <c r="E31" s="41">
        <v>62505.899440000001</v>
      </c>
      <c r="F31" s="41">
        <v>26057.224020000001</v>
      </c>
      <c r="G31" s="41">
        <v>129201.38367</v>
      </c>
      <c r="H31" s="41">
        <v>2785.2752099999998</v>
      </c>
      <c r="I31" s="41">
        <v>17221.760409999999</v>
      </c>
      <c r="J31" s="41">
        <v>112653.43307</v>
      </c>
      <c r="K31" s="41">
        <v>35298.762999999999</v>
      </c>
      <c r="L31" s="41">
        <v>56819.882369999999</v>
      </c>
      <c r="M31" s="41">
        <v>26969.794109999999</v>
      </c>
      <c r="N31" s="41">
        <v>49950.432630000003</v>
      </c>
      <c r="O31" s="41">
        <v>71640.429919999995</v>
      </c>
      <c r="P31" s="26">
        <v>1764549.9879999999</v>
      </c>
      <c r="Q31" s="34"/>
      <c r="R31" s="34"/>
      <c r="S31" s="34"/>
      <c r="T31" s="34"/>
    </row>
    <row r="33" spans="1:2" x14ac:dyDescent="0.3">
      <c r="A33" s="37" t="s">
        <v>30</v>
      </c>
      <c r="B33" s="36">
        <f>P31+Учреждения!B59</f>
        <v>3174140.0515799997</v>
      </c>
    </row>
    <row r="34" spans="1:2" ht="32.25" customHeight="1" x14ac:dyDescent="0.3">
      <c r="A34" s="37" t="str">
        <f>CONCATENATE("Остатки бюджетных средств на ",C2,"г.")</f>
        <v>Остатки бюджетных средств на 08.05.2015г.</v>
      </c>
      <c r="B34" s="36">
        <v>926203.5</v>
      </c>
    </row>
  </sheetData>
  <pageMargins left="0.23622047244094491" right="0.23622047244094491" top="0.19" bottom="0.18" header="0.17" footer="0.17"/>
  <pageSetup paperSize="9" scale="60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2015-05-11T23:28:16Z</dcterms:modified>
</cp:coreProperties>
</file>