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Учреждения!$27:$28</definedName>
    <definedName name="_xlnm.Print_Area" localSheetId="1">'Муниципальные районы'!$A$1:$P$37</definedName>
    <definedName name="_xlnm.Print_Area" localSheetId="0">Учреждения!$A$1:$E$70</definedName>
  </definedNames>
  <calcPr calcId="145621" refMode="R1C1"/>
</workbook>
</file>

<file path=xl/calcChain.xml><?xml version="1.0" encoding="utf-8"?>
<calcChain xmlns="http://schemas.openxmlformats.org/spreadsheetml/2006/main">
  <c r="E17" i="1" l="1"/>
  <c r="E13" i="1"/>
  <c r="B35" i="2"/>
  <c r="E25" i="1" s="1"/>
  <c r="E20" i="1"/>
  <c r="E24" i="1"/>
  <c r="E15" i="1"/>
  <c r="E23" i="1"/>
  <c r="E22" i="1"/>
  <c r="E21" i="1"/>
  <c r="E10" i="1"/>
  <c r="E19" i="1"/>
  <c r="E18" i="1"/>
  <c r="E16" i="1" l="1"/>
  <c r="E11" i="1"/>
  <c r="E9" i="1" s="1"/>
  <c r="E8" i="1" s="1"/>
  <c r="A2" i="2" l="1"/>
  <c r="B2" i="2" s="1"/>
  <c r="C2" i="2" s="1"/>
  <c r="A36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<sst xmlns="http://schemas.openxmlformats.org/spreadsheetml/2006/main" count="119" uniqueCount="117">
  <si>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</si>
  <si>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</si>
  <si>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</si>
  <si>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</si>
  <si>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</si>
  <si>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</si>
  <si>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</si>
  <si>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</si>
  <si>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</si>
  <si>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</si>
  <si>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</si>
  <si>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</si>
  <si>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</si>
  <si>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</si>
  <si>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</si>
  <si>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</si>
  <si>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</si>
  <si>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</si>
  <si>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</si>
  <si>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</si>
  <si>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</si>
  <si>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</si>
  <si>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</si>
  <si>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</si>
  <si>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</si>
  <si>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</si>
  <si>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</si>
  <si>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</si>
  <si>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</si>
  <si>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</si>
  <si>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</si>
  <si>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</si>
  <si>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</si>
  <si>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</si>
  <si>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</si>
  <si>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основных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</si>
  <si>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</si>
  <si>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на выполнение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</si>
  <si>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на выполнение полномочий органов государственной власти Камчатского края по расчету и предоставлению дотаций бюджетам поселений</t>
  </si>
  <si>
    <t>Субвенции на выполнение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</si>
  <si>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на выполнение отдельных государственных полномочий Камчатского края  по социальному обслуживанию граждан в Камчатском крае</t>
  </si>
  <si>
    <t>Субвенции на выполнение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</si>
  <si>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на выполнение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</si>
  <si>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на выполнение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</si>
  <si>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на выполнение государственных полномочий по опеке и попечительству в Камчатском крае в части выплаты вознаграждения опекунам совершеннолетних недееспособных граждан, проживающим в Камчатском крае</t>
  </si>
  <si>
    <t>Субвенции на выполнение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</si>
  <si>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по обеспечению дополнительного образования детей в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</si>
  <si>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</si>
  <si>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</si>
  <si>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на выполнение государственных полномочий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</si>
  <si>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</si>
  <si>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</si>
  <si>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вопросам предоставления гражданам субсидий на оплату жилых помещений и коммунальных услуг</t>
  </si>
  <si>
    <t>Субвенции на выполнение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</si>
  <si>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выполнение государственных полномочий Камчатского края по государственной регистрации актов гражданского состояния</t>
  </si>
  <si>
    <t>Субвенции на выполнение государственных полномочий Камчатского края по предоставлению единовременной денежной выплаты гражданам, усыновившим (удочерившим) ребенка (детей) в Камчатском крае</t>
  </si>
  <si>
    <t>Иные межбюджетные трансферты на уплату налога на имущество организаций муниципальными учреждениями в Камчатском крае</t>
  </si>
  <si>
    <t>Иные межбюджетные трансферты на оплату ремонтно-восстановительных работ жилых домов по ул. Северная, д. 1, 2, 3, 5; ул. Октябрьская, д. 6; ул. 60 лет Октября, д. 5, 6 села Аянка, пострадавших от паводков в июне 2014 года</t>
  </si>
  <si>
    <t>Выплата единовременного пособия при всех формах устройства детей, лишенных родительского попечения, в семью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</si>
  <si>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гражданского состояния</t>
  </si>
  <si>
    <t>Всего:</t>
  </si>
  <si>
    <t>02.07.2015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</si>
  <si>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</si>
  <si>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</si>
  <si>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</si>
  <si>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</si>
  <si>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</si>
  <si>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</si>
  <si>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</si>
  <si>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</si>
  <si>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</si>
  <si>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</si>
  <si>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</si>
  <si>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</si>
  <si>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</si>
  <si>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</si>
  <si>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</si>
  <si>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</si>
  <si>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</si>
  <si>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</si>
  <si>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</si>
  <si>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</si>
  <si>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</si>
  <si>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</si>
  <si>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</si>
  <si>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</si>
  <si>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</si>
  <si>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</si>
  <si>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</si>
  <si>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</si>
  <si>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</si>
  <si>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развития, предпринимательства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</si>
  <si>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</si>
  <si>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</si>
  <si>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</si>
  <si>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</si>
  <si>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</si>
  <si>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</si>
  <si>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</si>
  <si>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</si>
  <si>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Представительство Губернатора и Правительства Камчатского края при Правительстве Российской Федерации</t>
  </si>
  <si>
    <t>ИТОГО</t>
  </si>
  <si>
    <t>26.06.2015</t>
  </si>
  <si>
    <t>Субсидии бюджетам субъектов Российской Федерации на реализацию федеральных целевых программ</t>
  </si>
  <si>
    <t>Субсидии бюджетам субъектов Российской Федерации на поддержку племенного животноводства</t>
  </si>
  <si>
    <t>Субсидии бюджетам субъектов Российской Федерации на поддержку начинающих фермеров</t>
  </si>
  <si>
    <t>Единая субвенция бюджетам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</si>
  <si>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</si>
  <si>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</t>
  </si>
  <si>
    <t>Субвенции бюджетам субъектов Российской Федерации на осуществление отдельных полномочий в области лесных отношений</t>
  </si>
  <si>
    <t>Субсидии бюджетам субъектов Российской Федерации на возмещение части затрат на приобретение элитных семян</t>
  </si>
  <si>
    <t>Субсидии бюджетам субъектов Российской Федерации на 1 килограмм реализованного и (или) отгруженного на собственную переработку молока</t>
  </si>
  <si>
    <t>Межбюджетные трансферты, передаваемые бюджетам субъектов Российской Федерации на выплату региональной доплаты к пенсии</t>
  </si>
  <si>
    <t>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</t>
  </si>
  <si>
    <t>Субсидии бюджетам субъектов Российской Федерации на 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</t>
  </si>
  <si>
    <t>Субсидии бюджетам субъектов Российской Федерации на развитие семейных животноводческих ферм</t>
  </si>
  <si>
    <t>Субвенции бюджетам субъектов Российской Федерации на оплату жилищно-коммунальных услуг отдельным категориям граждан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</si>
</sst>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4" fontId="0" fillId="0" borderId="0" xfId="0" applyNumberFormat="1"/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0" fontId="14" fillId="0" borderId="4" xfId="0" applyFont="1" applyBorder="1" applyAlignment="1">
      <alignment horizontal="center" vertical="center" wrapText="1"/>
    </xf>
    <xf numFmtId="164" fontId="15" fillId="0" borderId="4" xfId="0" applyNumberFormat="1" applyFont="1" applyBorder="1"/>
    <xf numFmtId="0" fontId="15" fillId="0" borderId="4" xfId="0" applyFont="1" applyBorder="1" applyAlignment="1">
      <alignment wrapText="1"/>
    </xf>
    <xf numFmtId="0" fontId="17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6" fillId="0" borderId="0" xfId="0" applyNumberFormat="1" applyFont="1"/>
    <xf numFmtId="0" fontId="18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view="pageBreakPreview" zoomScaleNormal="100" zoomScaleSheetLayoutView="100" workbookViewId="0">
      <selection activeCell="A20" sqref="A20:D20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0" t="s">
        <v>0</v>
      </c>
      <c r="B1" s="40"/>
      <c r="C1" s="40"/>
      <c r="D1" s="40"/>
      <c r="E1" s="40"/>
      <c r="F1" s="29" t="s">
        <v>102</v>
      </c>
      <c r="G1" s="30" t="str">
        <f>TEXT(F1,"[$-FC19]ДД ММММ")</f>
        <v>26 июня</v>
      </c>
      <c r="H1" s="30" t="str">
        <f>TEXT(F1,"[$-FC19]ДД.ММ.ГГГ \г")</f>
        <v>26.06.2015 г</v>
      </c>
    </row>
    <row r="2" spans="1:9" ht="15.6" x14ac:dyDescent="0.3">
      <c r="A2" s="40" t="str">
        <f>CONCATENATE("с ",G1," по ",G2,"ода")</f>
        <v>с 26 июня по 02 июля 2015 года</v>
      </c>
      <c r="B2" s="40"/>
      <c r="C2" s="40"/>
      <c r="D2" s="40"/>
      <c r="E2" s="40"/>
      <c r="F2" s="29" t="s">
        <v>61</v>
      </c>
      <c r="G2" s="30" t="str">
        <f>TEXT(F2,"[$-FC19]ДД ММММ ГГГ \г")</f>
        <v>02 июля 2015 г</v>
      </c>
      <c r="H2" s="30" t="str">
        <f>TEXT(F2,"[$-FC19]ДД.ММ.ГГГ \г")</f>
        <v>02.07.2015 г</v>
      </c>
      <c r="I2" s="21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1" t="str">
        <f>CONCATENATE("Остатки средств на ",H1,".")</f>
        <v>Остатки средств на 26.06.2015 г.</v>
      </c>
      <c r="B5" s="42"/>
      <c r="C5" s="42"/>
      <c r="D5" s="43"/>
      <c r="E5" s="8">
        <v>2325820.7999999998</v>
      </c>
      <c r="F5" s="21"/>
    </row>
    <row r="6" spans="1:9" x14ac:dyDescent="0.3">
      <c r="A6" s="10"/>
      <c r="B6" s="11"/>
      <c r="C6" s="11"/>
      <c r="D6" s="11"/>
      <c r="E6" s="12"/>
    </row>
    <row r="7" spans="1:9" x14ac:dyDescent="0.3">
      <c r="A7" s="50" t="s">
        <v>2</v>
      </c>
      <c r="B7" s="51"/>
      <c r="C7" s="51"/>
      <c r="D7" s="51"/>
      <c r="E7" s="13"/>
    </row>
    <row r="8" spans="1:9" x14ac:dyDescent="0.3">
      <c r="A8" s="45" t="s">
        <v>3</v>
      </c>
      <c r="B8" s="51"/>
      <c r="C8" s="51"/>
      <c r="D8" s="51"/>
      <c r="E8" s="9">
        <f>E25-E9</f>
        <v>386886.45903999999</v>
      </c>
    </row>
    <row r="9" spans="1:9" x14ac:dyDescent="0.3">
      <c r="A9" s="52" t="s">
        <v>4</v>
      </c>
      <c r="B9" s="51"/>
      <c r="C9" s="51"/>
      <c r="D9" s="51"/>
      <c r="E9" s="14">
        <f>SUM(E10:E24)</f>
        <v>220117.40000000002</v>
      </c>
    </row>
    <row r="10" spans="1:9" x14ac:dyDescent="0.3">
      <c r="A10" s="52" t="s">
        <v>103</v>
      </c>
      <c r="B10" s="51"/>
      <c r="C10" s="51"/>
      <c r="D10" s="51"/>
      <c r="E10" s="14">
        <f>5992.5+426.1</f>
        <v>6418.6</v>
      </c>
    </row>
    <row r="11" spans="1:9" x14ac:dyDescent="0.3">
      <c r="A11" s="52" t="s">
        <v>104</v>
      </c>
      <c r="B11" s="51"/>
      <c r="C11" s="51"/>
      <c r="D11" s="51"/>
      <c r="E11" s="14">
        <f>24708.8</f>
        <v>24708.799999999999</v>
      </c>
    </row>
    <row r="12" spans="1:9" x14ac:dyDescent="0.3">
      <c r="A12" s="52" t="s">
        <v>105</v>
      </c>
      <c r="B12" s="51"/>
      <c r="C12" s="51"/>
      <c r="D12" s="51"/>
      <c r="E12" s="14">
        <v>6352</v>
      </c>
    </row>
    <row r="13" spans="1:9" x14ac:dyDescent="0.3">
      <c r="A13" s="52" t="s">
        <v>106</v>
      </c>
      <c r="B13" s="51"/>
      <c r="C13" s="51"/>
      <c r="D13" s="51"/>
      <c r="E13" s="14">
        <f>42.4+1797.3+621.2+450+10.5</f>
        <v>2921.4</v>
      </c>
    </row>
    <row r="14" spans="1:9" x14ac:dyDescent="0.3">
      <c r="A14" s="52" t="s">
        <v>103</v>
      </c>
      <c r="B14" s="51"/>
      <c r="C14" s="51"/>
      <c r="D14" s="51"/>
      <c r="E14" s="14">
        <v>8484</v>
      </c>
    </row>
    <row r="15" spans="1:9" ht="27" customHeight="1" x14ac:dyDescent="0.3">
      <c r="A15" s="52" t="s">
        <v>107</v>
      </c>
      <c r="B15" s="51"/>
      <c r="C15" s="51"/>
      <c r="D15" s="51"/>
      <c r="E15" s="14">
        <f>-2-4-105.7-14.2-1-29</f>
        <v>-155.9</v>
      </c>
    </row>
    <row r="16" spans="1:9" ht="30.6" customHeight="1" x14ac:dyDescent="0.3">
      <c r="A16" s="52" t="s">
        <v>108</v>
      </c>
      <c r="B16" s="51"/>
      <c r="C16" s="51"/>
      <c r="D16" s="51"/>
      <c r="E16" s="14">
        <f>155280.5</f>
        <v>155280.5</v>
      </c>
    </row>
    <row r="17" spans="1:5" ht="30" customHeight="1" x14ac:dyDescent="0.3">
      <c r="A17" s="52" t="s">
        <v>109</v>
      </c>
      <c r="B17" s="51"/>
      <c r="C17" s="51"/>
      <c r="D17" s="51"/>
      <c r="E17" s="14">
        <f>418.7+1342.5+1341.6+492.5+1623.4</f>
        <v>5218.7000000000007</v>
      </c>
    </row>
    <row r="18" spans="1:5" x14ac:dyDescent="0.3">
      <c r="A18" s="52" t="s">
        <v>110</v>
      </c>
      <c r="B18" s="51"/>
      <c r="C18" s="51"/>
      <c r="D18" s="51"/>
      <c r="E18" s="14">
        <f>81.7</f>
        <v>81.7</v>
      </c>
    </row>
    <row r="19" spans="1:5" ht="27" customHeight="1" x14ac:dyDescent="0.3">
      <c r="A19" s="52" t="s">
        <v>111</v>
      </c>
      <c r="B19" s="51"/>
      <c r="C19" s="51"/>
      <c r="D19" s="51"/>
      <c r="E19" s="14">
        <f>760</f>
        <v>760</v>
      </c>
    </row>
    <row r="20" spans="1:5" ht="27.6" customHeight="1" x14ac:dyDescent="0.3">
      <c r="A20" s="52" t="s">
        <v>112</v>
      </c>
      <c r="B20" s="51"/>
      <c r="C20" s="51"/>
      <c r="D20" s="51"/>
      <c r="E20" s="14">
        <f>182.9+3183.7</f>
        <v>3366.6</v>
      </c>
    </row>
    <row r="21" spans="1:5" ht="31.8" customHeight="1" x14ac:dyDescent="0.3">
      <c r="A21" s="52" t="s">
        <v>113</v>
      </c>
      <c r="B21" s="51"/>
      <c r="C21" s="51"/>
      <c r="D21" s="51"/>
      <c r="E21" s="14">
        <f>1722.6</f>
        <v>1722.6</v>
      </c>
    </row>
    <row r="22" spans="1:5" ht="46.2" customHeight="1" x14ac:dyDescent="0.3">
      <c r="A22" s="52" t="s">
        <v>114</v>
      </c>
      <c r="B22" s="51"/>
      <c r="C22" s="51"/>
      <c r="D22" s="51"/>
      <c r="E22" s="14">
        <f>166.3</f>
        <v>166.3</v>
      </c>
    </row>
    <row r="23" spans="1:5" x14ac:dyDescent="0.3">
      <c r="A23" s="52" t="s">
        <v>115</v>
      </c>
      <c r="B23" s="51"/>
      <c r="C23" s="51"/>
      <c r="D23" s="51"/>
      <c r="E23" s="14">
        <f>4505</f>
        <v>4505</v>
      </c>
    </row>
    <row r="24" spans="1:5" ht="25.8" customHeight="1" x14ac:dyDescent="0.3">
      <c r="A24" s="52" t="s">
        <v>116</v>
      </c>
      <c r="B24" s="51"/>
      <c r="C24" s="51"/>
      <c r="D24" s="51"/>
      <c r="E24" s="14">
        <f>287.1</f>
        <v>287.10000000000002</v>
      </c>
    </row>
    <row r="25" spans="1:5" x14ac:dyDescent="0.3">
      <c r="A25" s="44" t="s">
        <v>5</v>
      </c>
      <c r="B25" s="45"/>
      <c r="C25" s="45"/>
      <c r="D25" s="45"/>
      <c r="E25" s="13">
        <f>'Муниципальные районы'!B36-Учреждения!E5+'Муниципальные районы'!B35</f>
        <v>607003.85904000001</v>
      </c>
    </row>
    <row r="26" spans="1:5" x14ac:dyDescent="0.3">
      <c r="A26" s="15"/>
      <c r="B26" s="16"/>
      <c r="C26" s="16"/>
      <c r="D26" s="6"/>
      <c r="E26" s="17"/>
    </row>
    <row r="27" spans="1:5" x14ac:dyDescent="0.3">
      <c r="A27" s="46" t="s">
        <v>14</v>
      </c>
      <c r="B27" s="48" t="s">
        <v>6</v>
      </c>
      <c r="C27" s="49" t="s">
        <v>7</v>
      </c>
      <c r="D27" s="49"/>
      <c r="E27" s="49"/>
    </row>
    <row r="28" spans="1:5" ht="82.8" x14ac:dyDescent="0.3">
      <c r="A28" s="47"/>
      <c r="B28" s="48"/>
      <c r="C28" s="18" t="s">
        <v>8</v>
      </c>
      <c r="D28" s="18" t="s">
        <v>9</v>
      </c>
      <c r="E28" s="18" t="s">
        <v>10</v>
      </c>
    </row>
    <row r="29" spans="1:5" x14ac:dyDescent="0.3">
      <c r="A29" s="19" t="s">
        <v>62</v>
      </c>
      <c r="B29" s="20">
        <v>13082.165580000001</v>
      </c>
      <c r="C29" s="20">
        <v>10630.806269999999</v>
      </c>
      <c r="D29" s="20">
        <v>1967.2728400000001</v>
      </c>
      <c r="E29" s="20"/>
    </row>
    <row r="30" spans="1:5" x14ac:dyDescent="0.3">
      <c r="A30" s="19" t="s">
        <v>63</v>
      </c>
      <c r="B30" s="20">
        <v>4402.89275</v>
      </c>
      <c r="C30" s="20">
        <v>3237.0059999999999</v>
      </c>
      <c r="D30" s="20">
        <v>1124</v>
      </c>
      <c r="E30" s="20"/>
    </row>
    <row r="31" spans="1:5" x14ac:dyDescent="0.3">
      <c r="A31" s="19" t="s">
        <v>64</v>
      </c>
      <c r="B31" s="20">
        <v>4284.4639999999999</v>
      </c>
      <c r="C31" s="20">
        <v>3883.8625000000002</v>
      </c>
      <c r="D31" s="20">
        <v>400.60149999999999</v>
      </c>
      <c r="E31" s="20"/>
    </row>
    <row r="32" spans="1:5" x14ac:dyDescent="0.3">
      <c r="A32" s="19" t="s">
        <v>65</v>
      </c>
      <c r="B32" s="20">
        <v>38007.301899999999</v>
      </c>
      <c r="C32" s="20">
        <v>14621.3308</v>
      </c>
      <c r="D32" s="20">
        <v>3597.3384599999999</v>
      </c>
      <c r="E32" s="20"/>
    </row>
    <row r="33" spans="1:5" ht="27.6" x14ac:dyDescent="0.3">
      <c r="A33" s="19" t="s">
        <v>66</v>
      </c>
      <c r="B33" s="20">
        <v>31693.113580000001</v>
      </c>
      <c r="C33" s="20">
        <v>4238.5290000000005</v>
      </c>
      <c r="D33" s="20">
        <v>1159.268</v>
      </c>
      <c r="E33" s="20">
        <v>3328.1550000000002</v>
      </c>
    </row>
    <row r="34" spans="1:5" x14ac:dyDescent="0.3">
      <c r="A34" s="19" t="s">
        <v>67</v>
      </c>
      <c r="B34" s="20">
        <v>15698.22285</v>
      </c>
      <c r="C34" s="20">
        <v>2331.1505000000002</v>
      </c>
      <c r="D34" s="20">
        <v>467.06310000000002</v>
      </c>
      <c r="E34" s="20"/>
    </row>
    <row r="35" spans="1:5" x14ac:dyDescent="0.3">
      <c r="A35" s="19" t="s">
        <v>68</v>
      </c>
      <c r="B35" s="20">
        <v>1801.616</v>
      </c>
      <c r="C35" s="20">
        <v>1500</v>
      </c>
      <c r="D35" s="20">
        <v>300</v>
      </c>
      <c r="E35" s="20"/>
    </row>
    <row r="36" spans="1:5" ht="27.6" x14ac:dyDescent="0.3">
      <c r="A36" s="19" t="s">
        <v>69</v>
      </c>
      <c r="B36" s="20">
        <v>114024.91448000001</v>
      </c>
      <c r="C36" s="20">
        <v>6892.0989</v>
      </c>
      <c r="D36" s="20">
        <v>259.779</v>
      </c>
      <c r="E36" s="20"/>
    </row>
    <row r="37" spans="1:5" x14ac:dyDescent="0.3">
      <c r="A37" s="19" t="s">
        <v>70</v>
      </c>
      <c r="B37" s="20">
        <v>6885</v>
      </c>
      <c r="C37" s="20"/>
      <c r="D37" s="20"/>
      <c r="E37" s="20"/>
    </row>
    <row r="38" spans="1:5" x14ac:dyDescent="0.3">
      <c r="A38" s="19" t="s">
        <v>71</v>
      </c>
      <c r="B38" s="20">
        <v>66141.455449999994</v>
      </c>
      <c r="C38" s="20">
        <v>3575.1427199999998</v>
      </c>
      <c r="D38" s="20">
        <v>1088.2960599999999</v>
      </c>
      <c r="E38" s="20">
        <v>285.61799999999999</v>
      </c>
    </row>
    <row r="39" spans="1:5" x14ac:dyDescent="0.3">
      <c r="A39" s="19" t="s">
        <v>72</v>
      </c>
      <c r="B39" s="20">
        <v>121012.67393</v>
      </c>
      <c r="C39" s="20">
        <v>2099.1345799999999</v>
      </c>
      <c r="D39" s="20">
        <v>-324.25306</v>
      </c>
      <c r="E39" s="20">
        <v>2493.78242</v>
      </c>
    </row>
    <row r="40" spans="1:5" x14ac:dyDescent="0.3">
      <c r="A40" s="19" t="s">
        <v>73</v>
      </c>
      <c r="B40" s="20">
        <v>495135.36901000002</v>
      </c>
      <c r="C40" s="20">
        <v>12052.96982</v>
      </c>
      <c r="D40" s="20">
        <v>3520.3618000000001</v>
      </c>
      <c r="E40" s="20">
        <v>2768.2142899999999</v>
      </c>
    </row>
    <row r="41" spans="1:5" x14ac:dyDescent="0.3">
      <c r="A41" s="19" t="s">
        <v>74</v>
      </c>
      <c r="B41" s="20">
        <v>439307.82958000002</v>
      </c>
      <c r="C41" s="20">
        <v>28878.45189</v>
      </c>
      <c r="D41" s="20">
        <v>8137.7236700000003</v>
      </c>
      <c r="E41" s="20">
        <v>208271.06804000001</v>
      </c>
    </row>
    <row r="42" spans="1:5" x14ac:dyDescent="0.3">
      <c r="A42" s="19" t="s">
        <v>75</v>
      </c>
      <c r="B42" s="20">
        <v>53582.687059999997</v>
      </c>
      <c r="C42" s="20">
        <v>1250</v>
      </c>
      <c r="D42" s="20">
        <v>538.91431999999998</v>
      </c>
      <c r="E42" s="20"/>
    </row>
    <row r="43" spans="1:5" ht="27.6" x14ac:dyDescent="0.3">
      <c r="A43" s="19" t="s">
        <v>76</v>
      </c>
      <c r="B43" s="20">
        <v>61637.330849999998</v>
      </c>
      <c r="C43" s="20">
        <v>36746</v>
      </c>
      <c r="D43" s="20">
        <v>14212</v>
      </c>
      <c r="E43" s="20"/>
    </row>
    <row r="44" spans="1:5" x14ac:dyDescent="0.3">
      <c r="A44" s="19" t="s">
        <v>77</v>
      </c>
      <c r="B44" s="20">
        <v>13449.41901</v>
      </c>
      <c r="C44" s="20">
        <v>1243.8</v>
      </c>
      <c r="D44" s="20">
        <v>256.60000000000002</v>
      </c>
      <c r="E44" s="20"/>
    </row>
    <row r="45" spans="1:5" x14ac:dyDescent="0.3">
      <c r="A45" s="19" t="s">
        <v>78</v>
      </c>
      <c r="B45" s="20">
        <v>4041.9865799999998</v>
      </c>
      <c r="C45" s="20">
        <v>2573.3127300000001</v>
      </c>
      <c r="D45" s="20">
        <v>957.13117</v>
      </c>
      <c r="E45" s="20"/>
    </row>
    <row r="46" spans="1:5" x14ac:dyDescent="0.3">
      <c r="A46" s="19" t="s">
        <v>79</v>
      </c>
      <c r="B46" s="20">
        <v>294.71494000000001</v>
      </c>
      <c r="C46" s="20">
        <v>294.71494000000001</v>
      </c>
      <c r="D46" s="20"/>
      <c r="E46" s="20"/>
    </row>
    <row r="47" spans="1:5" x14ac:dyDescent="0.3">
      <c r="A47" s="19" t="s">
        <v>80</v>
      </c>
      <c r="B47" s="20">
        <v>2441.9639900000002</v>
      </c>
      <c r="C47" s="20">
        <v>1811.49567</v>
      </c>
      <c r="D47" s="20">
        <v>463.99824000000001</v>
      </c>
      <c r="E47" s="20"/>
    </row>
    <row r="48" spans="1:5" ht="27.6" x14ac:dyDescent="0.3">
      <c r="A48" s="19" t="s">
        <v>81</v>
      </c>
      <c r="B48" s="20">
        <v>30326.725429999999</v>
      </c>
      <c r="C48" s="20">
        <v>16360.927320000001</v>
      </c>
      <c r="D48" s="20">
        <v>4783.2562099999996</v>
      </c>
      <c r="E48" s="20">
        <v>2919.7651000000001</v>
      </c>
    </row>
    <row r="49" spans="1:5" x14ac:dyDescent="0.3">
      <c r="A49" s="19" t="s">
        <v>82</v>
      </c>
      <c r="B49" s="20">
        <v>13160.96826</v>
      </c>
      <c r="C49" s="20">
        <v>800</v>
      </c>
      <c r="D49" s="20">
        <v>223.2</v>
      </c>
      <c r="E49" s="20"/>
    </row>
    <row r="50" spans="1:5" x14ac:dyDescent="0.3">
      <c r="A50" s="19" t="s">
        <v>83</v>
      </c>
      <c r="B50" s="20">
        <v>106978.00022</v>
      </c>
      <c r="C50" s="20">
        <v>6966.0829999999996</v>
      </c>
      <c r="D50" s="20">
        <v>1310.9580000000001</v>
      </c>
      <c r="E50" s="20"/>
    </row>
    <row r="51" spans="1:5" x14ac:dyDescent="0.3">
      <c r="A51" s="19" t="s">
        <v>84</v>
      </c>
      <c r="B51" s="20">
        <v>13785.24</v>
      </c>
      <c r="C51" s="20">
        <v>9928.34</v>
      </c>
      <c r="D51" s="20">
        <v>6640</v>
      </c>
      <c r="E51" s="20"/>
    </row>
    <row r="52" spans="1:5" x14ac:dyDescent="0.3">
      <c r="A52" s="19" t="s">
        <v>85</v>
      </c>
      <c r="B52" s="20">
        <v>750</v>
      </c>
      <c r="C52" s="20">
        <v>750</v>
      </c>
      <c r="D52" s="20"/>
      <c r="E52" s="20"/>
    </row>
    <row r="53" spans="1:5" x14ac:dyDescent="0.3">
      <c r="A53" s="19" t="s">
        <v>86</v>
      </c>
      <c r="B53" s="20">
        <v>2611.4653899999998</v>
      </c>
      <c r="C53" s="20">
        <v>1938.6561099999999</v>
      </c>
      <c r="D53" s="20">
        <v>355.50279</v>
      </c>
      <c r="E53" s="20"/>
    </row>
    <row r="54" spans="1:5" x14ac:dyDescent="0.3">
      <c r="A54" s="19" t="s">
        <v>87</v>
      </c>
      <c r="B54" s="20">
        <v>2890.19758</v>
      </c>
      <c r="C54" s="20">
        <v>1716.6543999999999</v>
      </c>
      <c r="D54" s="20">
        <v>581.29663000000005</v>
      </c>
      <c r="E54" s="20"/>
    </row>
    <row r="55" spans="1:5" x14ac:dyDescent="0.3">
      <c r="A55" s="19" t="s">
        <v>88</v>
      </c>
      <c r="B55" s="20">
        <v>1660.93</v>
      </c>
      <c r="C55" s="20">
        <v>1173.3</v>
      </c>
      <c r="D55" s="20">
        <v>190</v>
      </c>
      <c r="E55" s="20"/>
    </row>
    <row r="56" spans="1:5" x14ac:dyDescent="0.3">
      <c r="A56" s="19" t="s">
        <v>89</v>
      </c>
      <c r="B56" s="20">
        <v>815.5</v>
      </c>
      <c r="C56" s="20">
        <v>700</v>
      </c>
      <c r="D56" s="20">
        <v>50</v>
      </c>
      <c r="E56" s="20"/>
    </row>
    <row r="57" spans="1:5" x14ac:dyDescent="0.3">
      <c r="A57" s="19" t="s">
        <v>90</v>
      </c>
      <c r="B57" s="20">
        <v>2520.0962800000002</v>
      </c>
      <c r="C57" s="20">
        <v>1951.5116599999999</v>
      </c>
      <c r="D57" s="20">
        <v>551.55918999999994</v>
      </c>
      <c r="E57" s="20"/>
    </row>
    <row r="58" spans="1:5" ht="27.6" x14ac:dyDescent="0.3">
      <c r="A58" s="19" t="s">
        <v>91</v>
      </c>
      <c r="B58" s="20">
        <v>97021.135320000001</v>
      </c>
      <c r="C58" s="20">
        <v>6256.25</v>
      </c>
      <c r="D58" s="20">
        <v>929.5</v>
      </c>
      <c r="E58" s="20"/>
    </row>
    <row r="59" spans="1:5" ht="27.6" x14ac:dyDescent="0.3">
      <c r="A59" s="19" t="s">
        <v>92</v>
      </c>
      <c r="B59" s="20">
        <v>237.22631999999999</v>
      </c>
      <c r="C59" s="20">
        <v>176.71186</v>
      </c>
      <c r="D59" s="20">
        <v>53.366979999999998</v>
      </c>
      <c r="E59" s="20"/>
    </row>
    <row r="60" spans="1:5" x14ac:dyDescent="0.3">
      <c r="A60" s="19" t="s">
        <v>93</v>
      </c>
      <c r="B60" s="20">
        <v>47.115000000000002</v>
      </c>
      <c r="C60" s="20"/>
      <c r="D60" s="20"/>
      <c r="E60" s="20"/>
    </row>
    <row r="61" spans="1:5" x14ac:dyDescent="0.3">
      <c r="A61" s="19" t="s">
        <v>94</v>
      </c>
      <c r="B61" s="20">
        <v>2085.6478000000002</v>
      </c>
      <c r="C61" s="20">
        <v>1699.5699</v>
      </c>
      <c r="D61" s="20">
        <v>388.4479</v>
      </c>
      <c r="E61" s="20"/>
    </row>
    <row r="62" spans="1:5" x14ac:dyDescent="0.3">
      <c r="A62" s="19" t="s">
        <v>95</v>
      </c>
      <c r="B62" s="20">
        <v>108212.17701</v>
      </c>
      <c r="C62" s="20">
        <v>2476.4714399999998</v>
      </c>
      <c r="D62" s="20">
        <v>1070.6027200000001</v>
      </c>
      <c r="E62" s="20">
        <v>769.4</v>
      </c>
    </row>
    <row r="63" spans="1:5" x14ac:dyDescent="0.3">
      <c r="A63" s="19" t="s">
        <v>96</v>
      </c>
      <c r="B63" s="20">
        <v>8812.9778200000001</v>
      </c>
      <c r="C63" s="20">
        <v>5913.3874900000001</v>
      </c>
      <c r="D63" s="20">
        <v>2488.38598</v>
      </c>
      <c r="E63" s="20"/>
    </row>
    <row r="64" spans="1:5" x14ac:dyDescent="0.3">
      <c r="A64" s="19" t="s">
        <v>97</v>
      </c>
      <c r="B64" s="20">
        <v>4004.4115000000002</v>
      </c>
      <c r="C64" s="20"/>
      <c r="D64" s="20">
        <v>282.03149999999999</v>
      </c>
      <c r="E64" s="20"/>
    </row>
    <row r="65" spans="1:5" x14ac:dyDescent="0.3">
      <c r="A65" s="19" t="s">
        <v>98</v>
      </c>
      <c r="B65" s="20">
        <v>151.9</v>
      </c>
      <c r="C65" s="20">
        <v>-13.423999999999999</v>
      </c>
      <c r="D65" s="20">
        <v>13.423999999999999</v>
      </c>
      <c r="E65" s="20"/>
    </row>
    <row r="66" spans="1:5" x14ac:dyDescent="0.3">
      <c r="A66" s="19" t="s">
        <v>99</v>
      </c>
      <c r="B66" s="20">
        <v>1895.8109999999999</v>
      </c>
      <c r="C66" s="20">
        <v>1595.5219999999999</v>
      </c>
      <c r="D66" s="20">
        <v>300.28899999999999</v>
      </c>
      <c r="E66" s="20"/>
    </row>
    <row r="67" spans="1:5" ht="27.6" x14ac:dyDescent="0.3">
      <c r="A67" s="19" t="s">
        <v>100</v>
      </c>
      <c r="B67" s="20">
        <v>2232.6999999999998</v>
      </c>
      <c r="C67" s="20">
        <v>700</v>
      </c>
      <c r="D67" s="20">
        <v>200</v>
      </c>
      <c r="E67" s="20"/>
    </row>
    <row r="68" spans="1:5" x14ac:dyDescent="0.3">
      <c r="A68" s="19" t="s">
        <v>101</v>
      </c>
      <c r="B68" s="20">
        <v>1887125.34647</v>
      </c>
      <c r="C68" s="20">
        <v>198949.76749999999</v>
      </c>
      <c r="D68" s="20">
        <v>58537.915999999997</v>
      </c>
      <c r="E68" s="20">
        <v>220836.00284999999</v>
      </c>
    </row>
  </sheetData>
  <mergeCells count="25">
    <mergeCell ref="A21:D21"/>
    <mergeCell ref="A22:D22"/>
    <mergeCell ref="A23:D23"/>
    <mergeCell ref="A24:D24"/>
    <mergeCell ref="A16:D16"/>
    <mergeCell ref="A17:D17"/>
    <mergeCell ref="A18:D18"/>
    <mergeCell ref="A19:D19"/>
    <mergeCell ref="A20:D20"/>
    <mergeCell ref="A1:E1"/>
    <mergeCell ref="A2:E2"/>
    <mergeCell ref="A5:D5"/>
    <mergeCell ref="A25:D25"/>
    <mergeCell ref="A27:A28"/>
    <mergeCell ref="B27:B28"/>
    <mergeCell ref="C27:E27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view="pageBreakPreview" topLeftCell="A28" zoomScaleNormal="100" zoomScaleSheetLayoutView="100" workbookViewId="0">
      <selection activeCell="B37" sqref="B37"/>
    </sheetView>
  </sheetViews>
  <sheetFormatPr defaultRowHeight="14.4" x14ac:dyDescent="0.3"/>
  <cols>
    <col min="1" max="1" width="38.33203125" customWidth="1"/>
    <col min="2" max="2" width="13.109375" customWidth="1"/>
    <col min="3" max="3" width="12.88671875" customWidth="1"/>
    <col min="4" max="4" width="13.21875" customWidth="1"/>
    <col min="5" max="5" width="13.109375" customWidth="1"/>
    <col min="6" max="6" width="12.88671875" customWidth="1"/>
    <col min="7" max="7" width="13.44140625" customWidth="1"/>
    <col min="8" max="8" width="13" customWidth="1"/>
    <col min="9" max="9" width="13.109375" customWidth="1"/>
    <col min="10" max="10" width="12.6640625" customWidth="1"/>
    <col min="11" max="11" width="11" customWidth="1"/>
    <col min="12" max="12" width="12.88671875" customWidth="1"/>
    <col min="13" max="13" width="13.77734375" customWidth="1"/>
    <col min="14" max="14" width="13.44140625" customWidth="1"/>
    <col min="15" max="15" width="13.109375" customWidth="1"/>
  </cols>
  <sheetData>
    <row r="1" spans="1:16" s="27" customFormat="1" ht="15.6" x14ac:dyDescent="0.3">
      <c r="A1" s="38" t="s">
        <v>61</v>
      </c>
      <c r="C1" s="28" t="s">
        <v>13</v>
      </c>
    </row>
    <row r="2" spans="1:16" x14ac:dyDescent="0.3">
      <c r="A2" s="34" t="str">
        <f>TEXT(EndData2,"[$-FC19]ДД.ММ.ГГГ")</f>
        <v>02.07.2015</v>
      </c>
      <c r="B2" s="34">
        <f>A2+1</f>
        <v>42188</v>
      </c>
      <c r="C2" s="39" t="str">
        <f>TEXT(B2,"[$-FC19]ДД.ММ.ГГГ")</f>
        <v>03.07.2015</v>
      </c>
      <c r="P2" s="25" t="s">
        <v>12</v>
      </c>
    </row>
    <row r="3" spans="1:16" s="26" customFormat="1" ht="51.75" customHeight="1" x14ac:dyDescent="0.25">
      <c r="A3" s="31" t="s">
        <v>15</v>
      </c>
      <c r="B3" s="37" t="s">
        <v>16</v>
      </c>
      <c r="C3" s="35" t="s">
        <v>17</v>
      </c>
      <c r="D3" s="35" t="s">
        <v>18</v>
      </c>
      <c r="E3" s="35" t="s">
        <v>19</v>
      </c>
      <c r="F3" s="35" t="s">
        <v>20</v>
      </c>
      <c r="G3" s="35" t="s">
        <v>21</v>
      </c>
      <c r="H3" s="35" t="s">
        <v>22</v>
      </c>
      <c r="I3" s="35" t="s">
        <v>23</v>
      </c>
      <c r="J3" s="35" t="s">
        <v>24</v>
      </c>
      <c r="K3" s="35" t="s">
        <v>25</v>
      </c>
      <c r="L3" s="35" t="s">
        <v>26</v>
      </c>
      <c r="M3" s="35" t="s">
        <v>27</v>
      </c>
      <c r="N3" s="35" t="s">
        <v>28</v>
      </c>
      <c r="O3" s="35" t="s">
        <v>29</v>
      </c>
      <c r="P3" s="22" t="s">
        <v>11</v>
      </c>
    </row>
    <row r="4" spans="1:16" ht="27" x14ac:dyDescent="0.3">
      <c r="A4" s="23" t="s">
        <v>31</v>
      </c>
      <c r="B4" s="36"/>
      <c r="C4" s="36"/>
      <c r="D4" s="36"/>
      <c r="E4" s="36"/>
      <c r="F4" s="36"/>
      <c r="G4" s="36"/>
      <c r="H4" s="36"/>
      <c r="I4" s="36"/>
      <c r="J4" s="36">
        <v>1341.7130999999999</v>
      </c>
      <c r="K4" s="36">
        <v>189.84</v>
      </c>
      <c r="L4" s="36"/>
      <c r="M4" s="36"/>
      <c r="N4" s="36"/>
      <c r="O4" s="36"/>
      <c r="P4" s="24">
        <v>1531.5531000000001</v>
      </c>
    </row>
    <row r="5" spans="1:16" ht="40.200000000000003" x14ac:dyDescent="0.3">
      <c r="A5" s="23" t="s">
        <v>32</v>
      </c>
      <c r="B5" s="36"/>
      <c r="C5" s="36">
        <v>12804.7094</v>
      </c>
      <c r="D5" s="36">
        <v>19227.25</v>
      </c>
      <c r="E5" s="36">
        <v>7856.25</v>
      </c>
      <c r="F5" s="36">
        <v>8096.5933999999997</v>
      </c>
      <c r="G5" s="36">
        <v>22292.25</v>
      </c>
      <c r="H5" s="36">
        <v>6190.2728999999999</v>
      </c>
      <c r="I5" s="36">
        <v>5040.2331000000004</v>
      </c>
      <c r="J5" s="36">
        <v>313.79109999999997</v>
      </c>
      <c r="K5" s="36">
        <v>4621.5672000000004</v>
      </c>
      <c r="L5" s="36">
        <v>25000</v>
      </c>
      <c r="M5" s="36">
        <v>9231</v>
      </c>
      <c r="N5" s="36">
        <v>10958.116599999999</v>
      </c>
      <c r="O5" s="36">
        <v>14070.475</v>
      </c>
      <c r="P5" s="24">
        <v>145702.50870000001</v>
      </c>
    </row>
    <row r="6" spans="1:16" ht="27" x14ac:dyDescent="0.3">
      <c r="A6" s="23" t="s">
        <v>33</v>
      </c>
      <c r="B6" s="36">
        <v>27411.63</v>
      </c>
      <c r="C6" s="36">
        <v>1100</v>
      </c>
      <c r="D6" s="36">
        <v>75</v>
      </c>
      <c r="E6" s="36"/>
      <c r="F6" s="36"/>
      <c r="G6" s="36">
        <v>100</v>
      </c>
      <c r="H6" s="36"/>
      <c r="I6" s="36"/>
      <c r="J6" s="36">
        <v>166.6</v>
      </c>
      <c r="K6" s="36"/>
      <c r="L6" s="36"/>
      <c r="M6" s="36">
        <v>41.808399999999999</v>
      </c>
      <c r="N6" s="36">
        <v>58.559899999999999</v>
      </c>
      <c r="O6" s="36"/>
      <c r="P6" s="24">
        <v>28953.598300000001</v>
      </c>
    </row>
    <row r="7" spans="1:16" ht="66.599999999999994" x14ac:dyDescent="0.3">
      <c r="A7" s="23" t="s">
        <v>34</v>
      </c>
      <c r="B7" s="36">
        <v>55171.113109999998</v>
      </c>
      <c r="C7" s="36">
        <v>29791.15639</v>
      </c>
      <c r="D7" s="36">
        <v>17634.075000000001</v>
      </c>
      <c r="E7" s="36">
        <v>12787.258</v>
      </c>
      <c r="F7" s="36">
        <v>5281.7364600000001</v>
      </c>
      <c r="G7" s="36">
        <v>16419.924999999999</v>
      </c>
      <c r="H7" s="36">
        <v>12311.85662</v>
      </c>
      <c r="I7" s="36">
        <v>3257.6046099999999</v>
      </c>
      <c r="J7" s="36">
        <v>19303.7356</v>
      </c>
      <c r="K7" s="36">
        <v>5817.2638299999999</v>
      </c>
      <c r="L7" s="36">
        <v>11217.402910000001</v>
      </c>
      <c r="M7" s="36">
        <v>13433.541660000001</v>
      </c>
      <c r="N7" s="36">
        <v>4155.1366399999997</v>
      </c>
      <c r="O7" s="36">
        <v>9020.94</v>
      </c>
      <c r="P7" s="24">
        <v>215602.74583</v>
      </c>
    </row>
    <row r="8" spans="1:16" ht="93" x14ac:dyDescent="0.3">
      <c r="A8" s="23" t="s">
        <v>35</v>
      </c>
      <c r="B8" s="36"/>
      <c r="C8" s="36"/>
      <c r="D8" s="36">
        <v>40</v>
      </c>
      <c r="E8" s="36"/>
      <c r="F8" s="36">
        <v>60</v>
      </c>
      <c r="G8" s="36"/>
      <c r="H8" s="36">
        <v>10</v>
      </c>
      <c r="I8" s="36"/>
      <c r="J8" s="36"/>
      <c r="K8" s="36">
        <v>326</v>
      </c>
      <c r="L8" s="36">
        <v>33.779359999999997</v>
      </c>
      <c r="M8" s="36"/>
      <c r="N8" s="36"/>
      <c r="O8" s="36"/>
      <c r="P8" s="24">
        <v>469.77936</v>
      </c>
    </row>
    <row r="9" spans="1:16" ht="66.599999999999994" x14ac:dyDescent="0.3">
      <c r="A9" s="23" t="s">
        <v>36</v>
      </c>
      <c r="B9" s="36">
        <v>18319.430380000002</v>
      </c>
      <c r="C9" s="36">
        <v>181.83959999999999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24">
        <v>18501.269980000001</v>
      </c>
    </row>
    <row r="10" spans="1:16" ht="79.8" x14ac:dyDescent="0.3">
      <c r="A10" s="23" t="s">
        <v>37</v>
      </c>
      <c r="B10" s="36">
        <v>124.00620000000001</v>
      </c>
      <c r="C10" s="36"/>
      <c r="D10" s="36"/>
      <c r="E10" s="36"/>
      <c r="F10" s="36"/>
      <c r="G10" s="36"/>
      <c r="H10" s="36"/>
      <c r="I10" s="36"/>
      <c r="J10" s="36">
        <v>31.953880000000002</v>
      </c>
      <c r="K10" s="36"/>
      <c r="L10" s="36"/>
      <c r="M10" s="36"/>
      <c r="N10" s="36"/>
      <c r="O10" s="36"/>
      <c r="P10" s="24">
        <v>155.96008</v>
      </c>
    </row>
    <row r="11" spans="1:16" ht="66.599999999999994" x14ac:dyDescent="0.3">
      <c r="A11" s="23" t="s">
        <v>38</v>
      </c>
      <c r="B11" s="36"/>
      <c r="C11" s="36">
        <v>3953.0014999999999</v>
      </c>
      <c r="D11" s="36">
        <v>660.75</v>
      </c>
      <c r="E11" s="36">
        <v>338.5</v>
      </c>
      <c r="F11" s="36">
        <v>157.77019999999999</v>
      </c>
      <c r="G11" s="36">
        <v>624.41666999999995</v>
      </c>
      <c r="H11" s="36">
        <v>150.10659999999999</v>
      </c>
      <c r="I11" s="36">
        <v>42.982799999999997</v>
      </c>
      <c r="J11" s="36"/>
      <c r="K11" s="36"/>
      <c r="L11" s="36">
        <v>271.55799999999999</v>
      </c>
      <c r="M11" s="36">
        <v>241.08332999999999</v>
      </c>
      <c r="N11" s="36">
        <v>249.8167</v>
      </c>
      <c r="O11" s="36">
        <v>142.25</v>
      </c>
      <c r="P11" s="24">
        <v>6832.2358000000004</v>
      </c>
    </row>
    <row r="12" spans="1:16" ht="79.8" x14ac:dyDescent="0.3">
      <c r="A12" s="23" t="s">
        <v>39</v>
      </c>
      <c r="B12" s="36">
        <v>821.1</v>
      </c>
      <c r="C12" s="36">
        <v>129.97999999999999</v>
      </c>
      <c r="D12" s="36">
        <v>162.19999999999999</v>
      </c>
      <c r="E12" s="36">
        <v>79.8</v>
      </c>
      <c r="F12" s="36">
        <v>86.152199999999993</v>
      </c>
      <c r="G12" s="36">
        <v>86.083330000000004</v>
      </c>
      <c r="H12" s="36">
        <v>86.048900000000003</v>
      </c>
      <c r="I12" s="36">
        <v>29.4969</v>
      </c>
      <c r="J12" s="36">
        <v>82</v>
      </c>
      <c r="K12" s="36">
        <v>40</v>
      </c>
      <c r="L12" s="36">
        <v>25.489070000000002</v>
      </c>
      <c r="M12" s="36">
        <v>92.833330000000004</v>
      </c>
      <c r="N12" s="36">
        <v>160</v>
      </c>
      <c r="O12" s="36">
        <v>178.44370000000001</v>
      </c>
      <c r="P12" s="24">
        <v>2059.62743</v>
      </c>
    </row>
    <row r="13" spans="1:16" ht="53.4" x14ac:dyDescent="0.3">
      <c r="A13" s="23" t="s">
        <v>40</v>
      </c>
      <c r="B13" s="36">
        <v>595</v>
      </c>
      <c r="C13" s="36">
        <v>540.04999999999995</v>
      </c>
      <c r="D13" s="36">
        <v>369</v>
      </c>
      <c r="E13" s="36">
        <v>426.2</v>
      </c>
      <c r="F13" s="36">
        <v>52.234000000000002</v>
      </c>
      <c r="G13" s="36">
        <v>329.34</v>
      </c>
      <c r="H13" s="36">
        <v>260</v>
      </c>
      <c r="I13" s="36">
        <v>277.3</v>
      </c>
      <c r="J13" s="36">
        <v>995.18600000000004</v>
      </c>
      <c r="K13" s="36">
        <v>150</v>
      </c>
      <c r="L13" s="36">
        <v>160</v>
      </c>
      <c r="M13" s="36">
        <v>100</v>
      </c>
      <c r="N13" s="36">
        <v>427.56799999999998</v>
      </c>
      <c r="O13" s="36">
        <v>378.54327999999998</v>
      </c>
      <c r="P13" s="24">
        <v>5060.4212799999996</v>
      </c>
    </row>
    <row r="14" spans="1:16" ht="66.599999999999994" x14ac:dyDescent="0.3">
      <c r="A14" s="23" t="s">
        <v>41</v>
      </c>
      <c r="B14" s="36">
        <v>1444.1</v>
      </c>
      <c r="C14" s="36">
        <v>487.91759999999999</v>
      </c>
      <c r="D14" s="36">
        <v>127.5</v>
      </c>
      <c r="E14" s="36">
        <v>88.1</v>
      </c>
      <c r="F14" s="36">
        <v>115</v>
      </c>
      <c r="G14" s="36">
        <v>75.27</v>
      </c>
      <c r="H14" s="36">
        <v>117.26</v>
      </c>
      <c r="I14" s="36">
        <v>128</v>
      </c>
      <c r="J14" s="36">
        <v>331.714</v>
      </c>
      <c r="K14" s="36">
        <v>80</v>
      </c>
      <c r="L14" s="36">
        <v>120</v>
      </c>
      <c r="M14" s="36">
        <v>60.957259999999998</v>
      </c>
      <c r="N14" s="36">
        <v>218.20379</v>
      </c>
      <c r="O14" s="36">
        <v>235.66943000000001</v>
      </c>
      <c r="P14" s="24">
        <v>3629.6920799999998</v>
      </c>
    </row>
    <row r="15" spans="1:16" ht="93" x14ac:dyDescent="0.3">
      <c r="A15" s="23" t="s">
        <v>42</v>
      </c>
      <c r="B15" s="36">
        <v>18401.39804</v>
      </c>
      <c r="C15" s="36">
        <v>1645.4262000000001</v>
      </c>
      <c r="D15" s="36">
        <v>407</v>
      </c>
      <c r="E15" s="36"/>
      <c r="F15" s="36"/>
      <c r="G15" s="36"/>
      <c r="H15" s="36"/>
      <c r="I15" s="36"/>
      <c r="J15" s="36">
        <v>410</v>
      </c>
      <c r="K15" s="36"/>
      <c r="L15" s="36"/>
      <c r="M15" s="36"/>
      <c r="N15" s="36"/>
      <c r="O15" s="36"/>
      <c r="P15" s="24">
        <v>20863.824240000002</v>
      </c>
    </row>
    <row r="16" spans="1:16" ht="93" x14ac:dyDescent="0.3">
      <c r="A16" s="23" t="s">
        <v>43</v>
      </c>
      <c r="B16" s="36"/>
      <c r="C16" s="36">
        <v>3492.0479999999998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24">
        <v>3492.0479999999998</v>
      </c>
    </row>
    <row r="17" spans="1:16" ht="79.8" x14ac:dyDescent="0.3">
      <c r="A17" s="23" t="s">
        <v>44</v>
      </c>
      <c r="B17" s="36">
        <v>237.92500000000001</v>
      </c>
      <c r="C17" s="36">
        <v>371.31</v>
      </c>
      <c r="D17" s="36"/>
      <c r="E17" s="36"/>
      <c r="F17" s="36"/>
      <c r="G17" s="36">
        <v>9.3770000000000007</v>
      </c>
      <c r="H17" s="36"/>
      <c r="I17" s="36"/>
      <c r="J17" s="36">
        <v>68.941000000000003</v>
      </c>
      <c r="K17" s="36"/>
      <c r="L17" s="36"/>
      <c r="M17" s="36"/>
      <c r="N17" s="36"/>
      <c r="O17" s="36"/>
      <c r="P17" s="24">
        <v>687.553</v>
      </c>
    </row>
    <row r="18" spans="1:16" ht="304.2" x14ac:dyDescent="0.3">
      <c r="A18" s="23" t="s">
        <v>45</v>
      </c>
      <c r="B18" s="36">
        <v>6000</v>
      </c>
      <c r="C18" s="36">
        <v>8997.1623999999993</v>
      </c>
      <c r="D18" s="36">
        <v>1364</v>
      </c>
      <c r="E18" s="36"/>
      <c r="F18" s="36">
        <v>250</v>
      </c>
      <c r="G18" s="36">
        <v>1500</v>
      </c>
      <c r="H18" s="36">
        <v>937.56110000000001</v>
      </c>
      <c r="I18" s="36">
        <v>86.313000000000002</v>
      </c>
      <c r="J18" s="36">
        <v>3700</v>
      </c>
      <c r="K18" s="36">
        <v>1220.7460000000001</v>
      </c>
      <c r="L18" s="36">
        <v>610</v>
      </c>
      <c r="M18" s="36">
        <v>900</v>
      </c>
      <c r="N18" s="36">
        <v>1503.1756499999999</v>
      </c>
      <c r="O18" s="36">
        <v>1152.51667</v>
      </c>
      <c r="P18" s="24">
        <v>28221.474819999999</v>
      </c>
    </row>
    <row r="19" spans="1:16" ht="159" x14ac:dyDescent="0.3">
      <c r="A19" s="23" t="s">
        <v>46</v>
      </c>
      <c r="B19" s="36">
        <v>77312.285799999998</v>
      </c>
      <c r="C19" s="36">
        <v>22159.85</v>
      </c>
      <c r="D19" s="36">
        <v>18045.887999999999</v>
      </c>
      <c r="E19" s="36"/>
      <c r="F19" s="36">
        <v>2000</v>
      </c>
      <c r="G19" s="36">
        <v>6700</v>
      </c>
      <c r="H19" s="36">
        <v>3501.1660000000002</v>
      </c>
      <c r="I19" s="36">
        <v>500</v>
      </c>
      <c r="J19" s="36">
        <v>4672</v>
      </c>
      <c r="K19" s="36">
        <v>1750</v>
      </c>
      <c r="L19" s="36">
        <v>16000</v>
      </c>
      <c r="M19" s="36">
        <v>6000</v>
      </c>
      <c r="N19" s="36">
        <v>5812.1941399999996</v>
      </c>
      <c r="O19" s="36">
        <v>11215.94837</v>
      </c>
      <c r="P19" s="24">
        <v>175669.33231</v>
      </c>
    </row>
    <row r="20" spans="1:16" ht="93" x14ac:dyDescent="0.3">
      <c r="A20" s="23" t="s">
        <v>47</v>
      </c>
      <c r="B20" s="36">
        <v>414.41683999999998</v>
      </c>
      <c r="C20" s="36"/>
      <c r="D20" s="36"/>
      <c r="E20" s="36"/>
      <c r="F20" s="36"/>
      <c r="G20" s="36"/>
      <c r="H20" s="36"/>
      <c r="I20" s="36"/>
      <c r="J20" s="36"/>
      <c r="K20" s="36"/>
      <c r="L20" s="36">
        <v>686.27993000000004</v>
      </c>
      <c r="M20" s="36"/>
      <c r="N20" s="36">
        <v>140</v>
      </c>
      <c r="O20" s="36">
        <v>500</v>
      </c>
      <c r="P20" s="24">
        <v>1740.69677</v>
      </c>
    </row>
    <row r="21" spans="1:16" ht="119.4" x14ac:dyDescent="0.3">
      <c r="A21" s="23" t="s">
        <v>48</v>
      </c>
      <c r="B21" s="36">
        <v>0.59855000000000003</v>
      </c>
      <c r="C21" s="36">
        <v>31.765630000000002</v>
      </c>
      <c r="D21" s="36"/>
      <c r="E21" s="36"/>
      <c r="F21" s="36">
        <v>3.7250000000000001</v>
      </c>
      <c r="G21" s="36"/>
      <c r="H21" s="36">
        <v>3.7240000000000002</v>
      </c>
      <c r="I21" s="36"/>
      <c r="J21" s="36">
        <v>7.0259999999999998</v>
      </c>
      <c r="K21" s="36"/>
      <c r="L21" s="36"/>
      <c r="M21" s="36"/>
      <c r="N21" s="36"/>
      <c r="O21" s="36"/>
      <c r="P21" s="24">
        <v>46.839179999999999</v>
      </c>
    </row>
    <row r="22" spans="1:16" ht="106.2" x14ac:dyDescent="0.3">
      <c r="A22" s="23" t="s">
        <v>49</v>
      </c>
      <c r="B22" s="36">
        <v>4324</v>
      </c>
      <c r="C22" s="36">
        <v>966.47500000000002</v>
      </c>
      <c r="D22" s="36">
        <v>402</v>
      </c>
      <c r="E22" s="36"/>
      <c r="F22" s="36">
        <v>63.75</v>
      </c>
      <c r="G22" s="36">
        <v>250</v>
      </c>
      <c r="H22" s="36">
        <v>36.549999999999997</v>
      </c>
      <c r="I22" s="36">
        <v>23</v>
      </c>
      <c r="J22" s="36">
        <v>400</v>
      </c>
      <c r="K22" s="36">
        <v>319.5</v>
      </c>
      <c r="L22" s="36">
        <v>753.94619999999998</v>
      </c>
      <c r="M22" s="36">
        <v>346</v>
      </c>
      <c r="N22" s="36">
        <v>829.596</v>
      </c>
      <c r="O22" s="36">
        <v>400</v>
      </c>
      <c r="P22" s="24">
        <v>9114.8171999999995</v>
      </c>
    </row>
    <row r="23" spans="1:16" ht="79.8" x14ac:dyDescent="0.3">
      <c r="A23" s="23" t="s">
        <v>50</v>
      </c>
      <c r="B23" s="36">
        <v>13027.799499999999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24">
        <v>13027.799499999999</v>
      </c>
    </row>
    <row r="24" spans="1:16" ht="119.4" x14ac:dyDescent="0.3">
      <c r="A24" s="23" t="s">
        <v>51</v>
      </c>
      <c r="B24" s="36">
        <v>43458.032829999996</v>
      </c>
      <c r="C24" s="36">
        <v>29847.434000000001</v>
      </c>
      <c r="D24" s="36">
        <v>7958.7250000000004</v>
      </c>
      <c r="E24" s="36"/>
      <c r="F24" s="36">
        <v>1700</v>
      </c>
      <c r="G24" s="36"/>
      <c r="H24" s="36">
        <v>2422.35</v>
      </c>
      <c r="I24" s="36">
        <v>412.68700000000001</v>
      </c>
      <c r="J24" s="36">
        <v>7658.2</v>
      </c>
      <c r="K24" s="36">
        <v>2994.3</v>
      </c>
      <c r="L24" s="36">
        <v>4800</v>
      </c>
      <c r="M24" s="36">
        <v>2460</v>
      </c>
      <c r="N24" s="36">
        <v>3083.87176</v>
      </c>
      <c r="O24" s="36">
        <v>4445.8314200000004</v>
      </c>
      <c r="P24" s="24">
        <v>111241.43201</v>
      </c>
    </row>
    <row r="25" spans="1:16" ht="66.599999999999994" x14ac:dyDescent="0.3">
      <c r="A25" s="23" t="s">
        <v>52</v>
      </c>
      <c r="B25" s="36">
        <v>41487.843220000002</v>
      </c>
      <c r="C25" s="36">
        <v>4518.95</v>
      </c>
      <c r="D25" s="36">
        <v>2550</v>
      </c>
      <c r="E25" s="36">
        <v>1765.65</v>
      </c>
      <c r="F25" s="36"/>
      <c r="G25" s="36">
        <v>2580</v>
      </c>
      <c r="H25" s="36">
        <v>388.46199999999999</v>
      </c>
      <c r="I25" s="36">
        <v>126.8</v>
      </c>
      <c r="J25" s="36">
        <v>1900</v>
      </c>
      <c r="K25" s="36">
        <v>802.51220000000001</v>
      </c>
      <c r="L25" s="36"/>
      <c r="M25" s="36">
        <v>958.05899999999997</v>
      </c>
      <c r="N25" s="36">
        <v>1501.42263</v>
      </c>
      <c r="O25" s="36">
        <v>1334.76207</v>
      </c>
      <c r="P25" s="24">
        <v>59914.46112</v>
      </c>
    </row>
    <row r="26" spans="1:16" ht="79.8" x14ac:dyDescent="0.3">
      <c r="A26" s="23" t="s">
        <v>53</v>
      </c>
      <c r="B26" s="36">
        <v>789.94991000000005</v>
      </c>
      <c r="C26" s="36"/>
      <c r="D26" s="36">
        <v>72.55</v>
      </c>
      <c r="E26" s="36"/>
      <c r="F26" s="36"/>
      <c r="G26" s="36"/>
      <c r="H26" s="36">
        <v>15.6441</v>
      </c>
      <c r="I26" s="36">
        <v>11</v>
      </c>
      <c r="J26" s="36"/>
      <c r="K26" s="36">
        <v>1</v>
      </c>
      <c r="L26" s="36">
        <v>66.056579999999997</v>
      </c>
      <c r="M26" s="36"/>
      <c r="N26" s="36">
        <v>8.06935</v>
      </c>
      <c r="O26" s="36"/>
      <c r="P26" s="24">
        <v>964.26994000000002</v>
      </c>
    </row>
    <row r="27" spans="1:16" ht="53.4" x14ac:dyDescent="0.3">
      <c r="A27" s="23" t="s">
        <v>54</v>
      </c>
      <c r="B27" s="36"/>
      <c r="C27" s="36"/>
      <c r="D27" s="36">
        <v>38.299999999999997</v>
      </c>
      <c r="E27" s="36">
        <v>15.425000000000001</v>
      </c>
      <c r="F27" s="36">
        <v>5.2750000000000004</v>
      </c>
      <c r="G27" s="36">
        <v>24.5</v>
      </c>
      <c r="H27" s="36">
        <v>7.0250000000000004</v>
      </c>
      <c r="I27" s="36"/>
      <c r="J27" s="36">
        <v>45.3</v>
      </c>
      <c r="K27" s="36">
        <v>6.8250000000000002</v>
      </c>
      <c r="L27" s="36">
        <v>10.875</v>
      </c>
      <c r="M27" s="36">
        <v>10.574999999999999</v>
      </c>
      <c r="N27" s="36">
        <v>13.7</v>
      </c>
      <c r="O27" s="36">
        <v>4.125</v>
      </c>
      <c r="P27" s="24">
        <v>181.92500000000001</v>
      </c>
    </row>
    <row r="28" spans="1:16" ht="79.8" x14ac:dyDescent="0.3">
      <c r="A28" s="23" t="s">
        <v>55</v>
      </c>
      <c r="B28" s="36">
        <v>150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24">
        <v>150</v>
      </c>
    </row>
    <row r="29" spans="1:16" ht="53.4" x14ac:dyDescent="0.3">
      <c r="A29" s="23" t="s">
        <v>56</v>
      </c>
      <c r="B29" s="36">
        <v>17896.014009999999</v>
      </c>
      <c r="C29" s="36">
        <v>5348.875</v>
      </c>
      <c r="D29" s="36">
        <v>1187.1579999999999</v>
      </c>
      <c r="E29" s="36">
        <v>5447.55</v>
      </c>
      <c r="F29" s="36">
        <v>94.603809999999996</v>
      </c>
      <c r="G29" s="36">
        <v>873.84167000000002</v>
      </c>
      <c r="H29" s="36">
        <v>3984.0587500000001</v>
      </c>
      <c r="I29" s="36">
        <v>1950</v>
      </c>
      <c r="J29" s="36">
        <v>5029.62021</v>
      </c>
      <c r="K29" s="36">
        <v>182.16876999999999</v>
      </c>
      <c r="L29" s="36"/>
      <c r="M29" s="36">
        <v>368.32499999999999</v>
      </c>
      <c r="N29" s="36">
        <v>199.22028</v>
      </c>
      <c r="O29" s="36"/>
      <c r="P29" s="24">
        <v>42561.4355</v>
      </c>
    </row>
    <row r="30" spans="1:16" ht="79.8" x14ac:dyDescent="0.3">
      <c r="A30" s="23" t="s">
        <v>57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>
        <v>24687.872599999999</v>
      </c>
      <c r="P30" s="24">
        <v>24687.872599999999</v>
      </c>
    </row>
    <row r="31" spans="1:16" ht="40.200000000000003" x14ac:dyDescent="0.3">
      <c r="A31" s="23" t="s">
        <v>58</v>
      </c>
      <c r="B31" s="36"/>
      <c r="C31" s="36">
        <v>69.589439999999996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24">
        <v>69.589439999999996</v>
      </c>
    </row>
    <row r="32" spans="1:16" ht="93" x14ac:dyDescent="0.3">
      <c r="A32" s="23" t="s">
        <v>59</v>
      </c>
      <c r="B32" s="36"/>
      <c r="C32" s="36"/>
      <c r="D32" s="36">
        <v>919.2</v>
      </c>
      <c r="E32" s="36">
        <v>370.45</v>
      </c>
      <c r="F32" s="36">
        <v>126.85</v>
      </c>
      <c r="G32" s="36">
        <v>588.15</v>
      </c>
      <c r="H32" s="36">
        <v>168.65</v>
      </c>
      <c r="I32" s="36">
        <v>30.05</v>
      </c>
      <c r="J32" s="36">
        <v>1087.4000000000001</v>
      </c>
      <c r="K32" s="36">
        <v>177.5</v>
      </c>
      <c r="L32" s="36">
        <v>282.64999999999998</v>
      </c>
      <c r="M32" s="36">
        <v>274.85000000000002</v>
      </c>
      <c r="N32" s="36">
        <v>356.05</v>
      </c>
      <c r="O32" s="36">
        <v>107.25</v>
      </c>
      <c r="P32" s="24">
        <v>4489.05</v>
      </c>
    </row>
    <row r="33" spans="1:16" x14ac:dyDescent="0.3">
      <c r="A33" s="23" t="s">
        <v>60</v>
      </c>
      <c r="B33" s="36">
        <v>327386.64338999998</v>
      </c>
      <c r="C33" s="36">
        <v>126437.54016</v>
      </c>
      <c r="D33" s="36">
        <v>71240.596000000005</v>
      </c>
      <c r="E33" s="36">
        <v>29175.183000000001</v>
      </c>
      <c r="F33" s="36">
        <v>18093.690070000001</v>
      </c>
      <c r="G33" s="36">
        <v>52453.15367</v>
      </c>
      <c r="H33" s="36">
        <v>30590.735970000002</v>
      </c>
      <c r="I33" s="36">
        <v>11915.467409999999</v>
      </c>
      <c r="J33" s="36">
        <v>47545.180890000003</v>
      </c>
      <c r="K33" s="36">
        <v>18679.223000000002</v>
      </c>
      <c r="L33" s="36">
        <v>60038.037049999999</v>
      </c>
      <c r="M33" s="36">
        <v>34519.032980000004</v>
      </c>
      <c r="N33" s="36">
        <v>29674.701440000001</v>
      </c>
      <c r="O33" s="36">
        <v>67874.627540000001</v>
      </c>
      <c r="P33" s="24">
        <v>925623.81256999995</v>
      </c>
    </row>
    <row r="35" spans="1:16" x14ac:dyDescent="0.3">
      <c r="A35" s="33" t="s">
        <v>30</v>
      </c>
      <c r="B35" s="32">
        <f>Учреждения!B68+'Муниципальные районы'!P33</f>
        <v>2812749.1590399998</v>
      </c>
    </row>
    <row r="36" spans="1:16" ht="32.25" customHeight="1" x14ac:dyDescent="0.3">
      <c r="A36" s="33" t="str">
        <f>CONCATENATE("Остатки бюджетных средств на ",C2,"г.")</f>
        <v>Остатки бюджетных средств на 03.07.2015г.</v>
      </c>
      <c r="B36" s="32">
        <v>120075.5</v>
      </c>
    </row>
  </sheetData>
  <pageMargins left="0.23622047244094491" right="0.23622047244094491" top="0.74803149606299213" bottom="0.74803149606299213" header="0.31496062992125984" footer="0.31496062992125984"/>
  <pageSetup paperSize="9" scale="62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2015-07-06T03:21:17Z</dcterms:modified>
</cp:coreProperties>
</file>