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8" windowWidth="14808" windowHeight="7956"/>
  </bookViews>
  <sheets>
    <sheet name="Учреждения" sheetId="1" r:id="rId1"/>
    <sheet name="Муниципальные районы" sheetId="2" r:id="rId2"/>
  </sheets>
  <definedNames>
    <definedName name="EndData">Учреждения!$F$5</definedName>
    <definedName name="EndData1">Учреждения!$F$2</definedName>
    <definedName name="EndData2">'Муниципальные районы'!$A$1</definedName>
    <definedName name="StartData">Учреждения!$F$4</definedName>
    <definedName name="StartData1">Учреждения!$F$1</definedName>
    <definedName name="_xlnm.Print_Titles" localSheetId="1">'Муниципальные районы'!$1:$3</definedName>
    <definedName name="_xlnm.Print_Titles" localSheetId="0">Учреждения!$19:$20</definedName>
    <definedName name="_xlnm.Print_Area" localSheetId="1">'Муниципальные районы'!$A$1:$P$44</definedName>
    <definedName name="_xlnm.Print_Area" localSheetId="0">Учреждения!$A$1:$E$60</definedName>
  </definedNames>
  <calcPr calcId="145621" refMode="R1C1"/>
</workbook>
</file>

<file path=xl/calcChain.xml><?xml version="1.0" encoding="utf-8"?>
<calcChain xmlns="http://schemas.openxmlformats.org/spreadsheetml/2006/main">
  <c r="E8" i="1" l="1"/>
  <c r="E17" i="1"/>
  <c r="E9" i="1"/>
  <c r="B42" i="2"/>
  <c r="E11" i="1"/>
  <c r="E10" i="1" l="1"/>
  <c r="A2" i="2" l="1"/>
  <c r="B2" i="2" s="1"/>
  <c r="C2" i="2" s="1"/>
  <c r="A43" i="2" s="1"/>
  <c r="H1" i="1" l="1"/>
  <c r="A5" i="1" s="1"/>
  <c r="H2" i="1"/>
  <c r="G1" i="1"/>
  <c r="G2" i="1"/>
  <c r="A2" i="1" l="1"/>
</calcChain>
</file>

<file path=xl/sharedStrings.xml><?xml version="1.0" encoding="utf-8"?>
<sst xmlns="http://schemas.openxmlformats.org/spreadsheetml/2006/main" count="116" uniqueCount="115">
  <si>
    <t xml:space="preserve"> Справка о доходах и расходах краевого бюджета</t>
  </si>
  <si>
    <t>тыс.рублей</t>
  </si>
  <si>
    <t>Доходы</t>
  </si>
  <si>
    <t>Собственные доходы</t>
  </si>
  <si>
    <t>Финансовая помощь из федерального бюджета - всего, в том числе:</t>
  </si>
  <si>
    <t>Всего доходов</t>
  </si>
  <si>
    <t>Всего</t>
  </si>
  <si>
    <t xml:space="preserve">в том числе: </t>
  </si>
  <si>
    <t>Оплата труда</t>
  </si>
  <si>
    <t>Начисления на выплаты по оплате труда</t>
  </si>
  <si>
    <t>Меры социальной поддержки отдельных категорий граждан</t>
  </si>
  <si>
    <t>Итого</t>
  </si>
  <si>
    <t>тыс. рублей</t>
  </si>
  <si>
    <t xml:space="preserve">Дотации, субвенции, субсидии и иные межбюджетные трансферты бюджетам муниципальных районов (городских округов) </t>
  </si>
  <si>
    <t>Расходы бюджетополучателей, финансируемые из краевого бюджета</t>
  </si>
  <si>
    <t>Наименование направления  целевой статьи</t>
  </si>
  <si>
    <t>Петропавловск-Камчатский городской округ</t>
  </si>
  <si>
    <t>Елизовский муниципальный район</t>
  </si>
  <si>
    <t>Усть-Камчатский муниципальный район</t>
  </si>
  <si>
    <t>Усть-Большерецкий муниципальный район</t>
  </si>
  <si>
    <t>Соболевский муниципальный район</t>
  </si>
  <si>
    <t>Мильковский муниципальный район</t>
  </si>
  <si>
    <t>Быстринский муниципальный район</t>
  </si>
  <si>
    <t>Алеутский муниципальный район</t>
  </si>
  <si>
    <t>Вилючинский городской округ</t>
  </si>
  <si>
    <t>Городской округ "поселок Палана"</t>
  </si>
  <si>
    <t>Олюторский муниципальный район</t>
  </si>
  <si>
    <t>Карагинский  муниципальный  район</t>
  </si>
  <si>
    <t>Тигильский  муниципальный  район</t>
  </si>
  <si>
    <t>Пенжинский  муниципальный  район</t>
  </si>
  <si>
    <t>Всего расход:</t>
  </si>
  <si>
    <t>Дотации на выравнивание бюджетной обеспеченности поселений</t>
  </si>
  <si>
    <t>Дотации на выравнивание бюджетной обеспеченности муниципальных районов (городских округов)</t>
  </si>
  <si>
    <t>Дотации на поддержку мер по обеспечению сбалансированности бюджетов</t>
  </si>
  <si>
    <t>Субсидии местным бюджетам, связанные с выравниванием обеспеченности муниципальных образований в Камчатском крае по реализации ими их расходных обязательств</t>
  </si>
  <si>
    <t>Субсидии местным бюджетам на реализацию основных мероприятий соответствующей подпрограммы соответствующей государственной программы Камчатского края (за исключением инвестиционных мероприятий и субсидий, которым присвоены отдельные коды)</t>
  </si>
  <si>
    <t>Субсидии местным бюджетам на реализацию инвестиционных  мероприятий соответствующей подпрограммы соответствующей государственной программы Камчатского края</t>
  </si>
  <si>
    <t>Субвенции на выполнение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</si>
  <si>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Субвенции муниципальным районам в Камчатском крае на выполнение полномочий органов государственной власти Камчатского края по расчету и предоставлению дотаций бюджетам поселений</t>
  </si>
  <si>
    <t>Субвенции на выполнение государственных полномочий Камчатского края по образованию и организации деятельности комиссий по делам несовершеннолетних и защите их прав муниципальных районов и городских округов в Камчатском крае</t>
  </si>
  <si>
    <t>Субвенции на выполнение отдельных государственных полномочий Камчатского края  по социальному обслуживанию граждан в Камчатском крае</t>
  </si>
  <si>
    <t>Субвенции на выполнение государственных полномочий по опеке и попечительству в Камчатском крае в части расходов на содержание специалистов, осуществляющих деятельность по опеке и попечительству</t>
  </si>
  <si>
    <t>Субвенции на выполнение государственных полномочий Камчатского края по вопросам предоставления мер социальной поддержки отдельным категориям граждан, проживающим в Камчатском крае, по проезду на автомобильном транспорте общего пользования городского сообщения</t>
  </si>
  <si>
    <t>Субвенции на выполнение государственных полномочий Камчатского края по предоставлению мер социальной поддержки отдельным категориям граждан, проживающим в Камчатском крае, по проезду на автомобильном транспорте общего пользования пригородного сообщения</t>
  </si>
  <si>
    <t>Субвенции на выполнение государственных полномочий по опеке и попечительству в Камчатском крае в части выплаты вознаграждения опекунам совершеннолетних недееспособных граждан, проживающим в Камчатском крае</t>
  </si>
  <si>
    <t>Субвенции на выполнение государственных полномочий по опеке и попечительству в Камчатском крае в части социальной поддержки детей-сирот и детей, оставшихся без попечения родителей, переданных под опеку или попечительство (за исключением детей-сирот и детей, оставшихся без попечения родителей, переданных под опеку или попечительство, обучающихся в федеральных образовательных организациях), на предоставление дополнительной меры социальной поддержки по содержанию отдельных лиц из числа детей-сирот и детей, оставшихся без попечения родителей, обучающихся в общеобразовательных организациях и ранее находившихся под попечительством, попечителям которых выплачивались денежные средства на их содержание, на выплату ежемесячного вознаграждения приемным родителям, на организацию подготовки лиц, желающих принять на воспитание в свою семью ребенка, оставшегося без попечения родителей</t>
  </si>
  <si>
    <t>Субвенции на  выполнение государственных полномочий Камчатского края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по обеспечению дополнительного образования детей в муниципальных общеобразовательных организациях в Камчатском крае</t>
  </si>
  <si>
    <t>Субвенции на выполнение государственных полномочий Камчатского края по предоставлению мер социальной поддержки отдельным категориям граждан в период получения ими образования в муниципальных общеобразовательных организациях в Камчатском крае</t>
  </si>
  <si>
    <t>Субвенции на выполнение государственных полномочий Камчатского края по выплате ежемесячной доплаты к заработной плате педагогическим работникам, имеющим ученые степени доктора наук, кандидата наук, государственные награды СССР, РСФСР и Российской Федерации, в отдельных муниципальных образовательных организациях в Камчатском крае</t>
  </si>
  <si>
    <t>Субвенции на выполнение государственных полномочий Камчатского края по выплате компенсации части платы, взимаемой с родителей (законных представителей) за присмотр и уход за детьми в образовательных организациях в Камчатском крае, реализующих образовательную программу дошкольного образования</t>
  </si>
  <si>
    <t>Субвенции на выполнение государственных полномочий Камчатского края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</si>
  <si>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Субвенции на  выполнение государственных полномочий Камчатского края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 Камчатском крае</t>
  </si>
  <si>
    <t>Субвенции на выполнение государственных полномочий Камчатского края по вопросам предоставления гражданам субсидий на оплату жилых помещений и коммунальных услуг</t>
  </si>
  <si>
    <t>Субвенции на выполнение государственных полномочий Камчатского края по выплате вознаграждения за выполнение функций классного руководителя педагогическим работникам муниципальных образовательных организаций в Камчатском крае</t>
  </si>
  <si>
    <t>Субвенции на выполнение государственных полномочий Камчатского края по предоставлению единовременной денежной выплаты гражданам, усыновившим (удочерившим) ребенка (детей) в Камчатском крае</t>
  </si>
  <si>
    <t>Иные межбюджетные трансферты на уплату налога на имущество организаций муниципальными учреждениями в Камчатском крае</t>
  </si>
  <si>
    <t>Иные межбюджетные трансферты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 на территории Камчатского края</t>
  </si>
  <si>
    <t>Иные межбюджетные трансферты на приобретение и установку котлов и сетевых насосов котельной "Центральная" с. Манилы Пенжинского района</t>
  </si>
  <si>
    <t>Иные межбюджетные трансферты на капитальный ремонт, установку двух дополнительных котлов на жидком топливе KS-400 в котельной № 6, прокладку дополнительного участка теплотрассы в канале от котельной № 6  ООО "Коммунэнерго УК МР" в Усть-Камчатском сельском поселении Камчатского края</t>
  </si>
  <si>
    <t>Иные межбюджетные трансферты на подготовку к отопительному зимнему периоду  многоквартирных домов в Камчатском крае</t>
  </si>
  <si>
    <t>Иные межбюджетные трансферты на оплату работ по актуализации схемы теплоснабжения Петропавловск-Камчатского городского округа с электронной моделью (с подробным гидравлическим расчетом)</t>
  </si>
  <si>
    <t>Иные межбюджетные трансферты на выполнение работ по благоустройству территорий, на которых располагаются объекты социальной инфраструктуры</t>
  </si>
  <si>
    <t>Государственная поддержка малого и среднего предпринимательства, включая крестьянские (фермерские) хозяйства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</si>
  <si>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</si>
  <si>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Мероприятия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</si>
  <si>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На подключение общедоступных библиотек муниципальных образований в Камчатском крае к сети Интернет и развитие системы библиотечного дела с учетом задачи расширения информационных технологий и оцифровки</t>
  </si>
  <si>
    <t>Выплата единовременного пособия при всех формах устройства детей, лишенных родительского попечения, в семью</t>
  </si>
  <si>
    <t>Всего:</t>
  </si>
  <si>
    <t>05.11.2015</t>
  </si>
  <si>
    <t>Законодательное Собрание Камчатского края</t>
  </si>
  <si>
    <t>Контрольно-счетная палата Камчатского края</t>
  </si>
  <si>
    <t>Правительство Камчатского края</t>
  </si>
  <si>
    <t>Аппарат Губернатора и Правительства Камчатского края</t>
  </si>
  <si>
    <t>Министерство сельского хозяйства, пищевой и перерабатывающей промышленности Камчатского края</t>
  </si>
  <si>
    <t>Министерство природных ресурсов и экологии Камчатского края</t>
  </si>
  <si>
    <t>Министерство рыбного хозяйства Камчатского края</t>
  </si>
  <si>
    <t>Министерство жилищно-коммунального хозяйства и энергетики Камчатского края</t>
  </si>
  <si>
    <t>Министерство строительства Камчатского края</t>
  </si>
  <si>
    <t>Министерство образования и науки Камчатского края</t>
  </si>
  <si>
    <t>Министерство здравоохранения Камчатского края</t>
  </si>
  <si>
    <t>Министерство социального развития и труда Камчатского края</t>
  </si>
  <si>
    <t>Министерство культуры Камчатского края</t>
  </si>
  <si>
    <t>Министерство специальных программ и по делам казачества Камчатского края</t>
  </si>
  <si>
    <t>Агентство по информатизации и связи Камчатского края</t>
  </si>
  <si>
    <t>Министерство имущественных и земельных отношений Камчатского края</t>
  </si>
  <si>
    <t>Агентство записи актов гражданского состояния Камчатского края</t>
  </si>
  <si>
    <t>Агентство по делам архивов Камчатского края</t>
  </si>
  <si>
    <t>Агентство по занятости населения и миграционной политике Камчатского края</t>
  </si>
  <si>
    <t>Агентство по ветеринарии Камчатского края</t>
  </si>
  <si>
    <t>Министерство транспорта и дорожного строительства Камчатского края</t>
  </si>
  <si>
    <t>Агентство по обеспечению деятельности мировых судей Камчатского края</t>
  </si>
  <si>
    <t>Региональная служба по тарифам и ценам Камчатского края</t>
  </si>
  <si>
    <t>Инспекция государственного технического надзора Камчатского края</t>
  </si>
  <si>
    <t>Инспекция государственного строительного надзора Камчатского края</t>
  </si>
  <si>
    <t>Государственная жилищная инспекция Камчатского края</t>
  </si>
  <si>
    <t>Инспекция государственного экологического надзора Камчатского края</t>
  </si>
  <si>
    <t>Избирательная комиссия Камчатского края</t>
  </si>
  <si>
    <t>Министерство экономического развития, предпринимательства и торговли Камчатского края</t>
  </si>
  <si>
    <t>Петропавловск-Камчатская городская территориальная избирательная комиссия</t>
  </si>
  <si>
    <t>Палата Уполномоченных в Камчатском крае</t>
  </si>
  <si>
    <t>Агентство по внутренней политике Камчатского края</t>
  </si>
  <si>
    <t>Министерство спорта и молодежной политики Камчатского края</t>
  </si>
  <si>
    <t>Агентство лесного хозяйства и охраны животного мира Камчатского края</t>
  </si>
  <si>
    <t>Агентство по туризму и внешним связям Камчатского края</t>
  </si>
  <si>
    <t>администрация Корякского округа</t>
  </si>
  <si>
    <t>Министерство территориального развития Камчатского края</t>
  </si>
  <si>
    <t>ИТОГО</t>
  </si>
  <si>
    <t>30.10.2015</t>
  </si>
  <si>
    <t>Единая субвенция бюджетам субъектов Российской Федерации</t>
  </si>
  <si>
    <t>Субвенции бюджетам субъектов Российской Федерации на осуществление отдельных полномочий в области лесных отношений</t>
  </si>
  <si>
    <t>Субвенции бюджетам субъектов Российской Федерации на выплату единовременного пособия при всех формах устройства детей, лишенных родительского попечения, в семью</t>
  </si>
  <si>
    <t>Субсидии бюджетам субъектов Российской Федерации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</si>
  <si>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Субвенции бюджетам субъектов Российской Федерации на оплату жилищно-коммунальных услуг отдельным категориям граждан</t>
  </si>
  <si>
    <t>Субвенции бюджетам субъектов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</si>
  <si>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Субсидии бюджетам субъектов Российской Федерации на реализацию федеральных целевых программ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</si>
</sst>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0"/>
      <name val="Times New Roman"/>
      <family val="1"/>
    </font>
    <font>
      <sz val="11"/>
      <color theme="0"/>
      <name val="Calibri"/>
      <family val="2"/>
      <scheme val="minor"/>
    </font>
    <font>
      <b/>
      <sz val="9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5" fillId="2" borderId="4" xfId="0" applyNumberFormat="1" applyFont="1" applyFill="1" applyBorder="1" applyAlignment="1"/>
    <xf numFmtId="164" fontId="3" fillId="0" borderId="4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 wrapText="1"/>
    </xf>
    <xf numFmtId="164" fontId="3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4" xfId="0" applyFont="1" applyFill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14" fontId="0" fillId="0" borderId="0" xfId="0" applyNumberFormat="1"/>
    <xf numFmtId="49" fontId="2" fillId="0" borderId="4" xfId="0" applyNumberFormat="1" applyFont="1" applyBorder="1" applyAlignment="1">
      <alignment horizontal="left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left" wrapText="1"/>
    </xf>
    <xf numFmtId="164" fontId="7" fillId="2" borderId="4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2" borderId="0" xfId="0" applyFont="1" applyFill="1" applyBorder="1" applyAlignment="1"/>
    <xf numFmtId="0" fontId="13" fillId="0" borderId="0" xfId="0" applyNumberFormat="1" applyFont="1"/>
    <xf numFmtId="0" fontId="13" fillId="0" borderId="0" xfId="0" applyFont="1"/>
    <xf numFmtId="49" fontId="5" fillId="2" borderId="4" xfId="0" applyNumberFormat="1" applyFont="1" applyFill="1" applyBorder="1" applyAlignment="1">
      <alignment horizontal="left" wrapText="1"/>
    </xf>
    <xf numFmtId="0" fontId="14" fillId="0" borderId="0" xfId="0" applyFont="1"/>
    <xf numFmtId="0" fontId="15" fillId="0" borderId="4" xfId="0" applyFont="1" applyBorder="1" applyAlignment="1">
      <alignment horizontal="center" vertical="center" wrapText="1"/>
    </xf>
    <xf numFmtId="164" fontId="16" fillId="0" borderId="4" xfId="0" applyNumberFormat="1" applyFont="1" applyBorder="1"/>
    <xf numFmtId="0" fontId="16" fillId="0" borderId="4" xfId="0" applyFont="1" applyBorder="1" applyAlignment="1">
      <alignment wrapText="1"/>
    </xf>
    <xf numFmtId="0" fontId="18" fillId="0" borderId="0" xfId="0" applyFont="1"/>
    <xf numFmtId="164" fontId="10" fillId="2" borderId="4" xfId="0" applyNumberFormat="1" applyFont="1" applyFill="1" applyBorder="1" applyAlignment="1">
      <alignment vertical="center" wrapText="1"/>
    </xf>
    <xf numFmtId="164" fontId="3" fillId="2" borderId="4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4" fontId="17" fillId="0" borderId="0" xfId="0" applyNumberFormat="1" applyFont="1"/>
    <xf numFmtId="0" fontId="19" fillId="2" borderId="0" xfId="0" applyFont="1" applyFill="1" applyBorder="1" applyAlignment="1"/>
    <xf numFmtId="0" fontId="1" fillId="0" borderId="0" xfId="0" applyFont="1" applyAlignment="1">
      <alignment horizontal="center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wrapText="1"/>
    </xf>
    <xf numFmtId="164" fontId="2" fillId="0" borderId="4" xfId="0" applyNumberFormat="1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view="pageBreakPreview" topLeftCell="A4" zoomScaleNormal="100" zoomScaleSheetLayoutView="100" workbookViewId="0">
      <selection activeCell="E5" sqref="E5"/>
    </sheetView>
  </sheetViews>
  <sheetFormatPr defaultRowHeight="14.4" x14ac:dyDescent="0.3"/>
  <cols>
    <col min="1" max="1" width="69.33203125" customWidth="1"/>
    <col min="2" max="2" width="17.88671875" customWidth="1"/>
    <col min="3" max="4" width="14.44140625" customWidth="1"/>
    <col min="5" max="5" width="12.44140625" customWidth="1"/>
    <col min="6" max="6" width="12.5546875" customWidth="1"/>
    <col min="7" max="7" width="16" bestFit="1" customWidth="1"/>
    <col min="9" max="9" width="10.109375" bestFit="1" customWidth="1"/>
  </cols>
  <sheetData>
    <row r="1" spans="1:9" ht="15.6" x14ac:dyDescent="0.3">
      <c r="A1" s="45" t="s">
        <v>0</v>
      </c>
      <c r="B1" s="45"/>
      <c r="C1" s="45"/>
      <c r="D1" s="45"/>
      <c r="E1" s="45"/>
      <c r="F1" s="31" t="s">
        <v>107</v>
      </c>
      <c r="G1" s="32" t="str">
        <f>TEXT(F1,"[$-FC19]ДД ММММ")</f>
        <v>30 октября</v>
      </c>
      <c r="H1" s="32" t="str">
        <f>TEXT(F1,"[$-FC19]ДД.ММ.ГГГ \г")</f>
        <v>30.10.2015 г</v>
      </c>
    </row>
    <row r="2" spans="1:9" ht="15.6" x14ac:dyDescent="0.3">
      <c r="A2" s="45" t="str">
        <f>CONCATENATE("с ",G1," по ",G2,"ода")</f>
        <v>с 30 октября по 05 ноября 2015 года</v>
      </c>
      <c r="B2" s="45"/>
      <c r="C2" s="45"/>
      <c r="D2" s="45"/>
      <c r="E2" s="45"/>
      <c r="F2" s="31" t="s">
        <v>68</v>
      </c>
      <c r="G2" s="32" t="str">
        <f>TEXT(F2,"[$-FC19]ДД ММММ ГГГ \г")</f>
        <v>05 ноября 2015 г</v>
      </c>
      <c r="H2" s="32" t="str">
        <f>TEXT(F2,"[$-FC19]ДД.ММ.ГГГ \г")</f>
        <v>05.11.2015 г</v>
      </c>
      <c r="I2" s="22"/>
    </row>
    <row r="3" spans="1:9" x14ac:dyDescent="0.3">
      <c r="A3" s="1"/>
      <c r="B3" s="2"/>
      <c r="C3" s="2"/>
      <c r="D3" s="2"/>
      <c r="E3" s="3"/>
    </row>
    <row r="4" spans="1:9" x14ac:dyDescent="0.3">
      <c r="A4" s="4"/>
      <c r="B4" s="5"/>
      <c r="C4" s="5"/>
      <c r="D4" s="6"/>
      <c r="E4" s="7" t="s">
        <v>1</v>
      </c>
    </row>
    <row r="5" spans="1:9" x14ac:dyDescent="0.3">
      <c r="A5" s="46" t="str">
        <f>CONCATENATE("Остатки средств на ",H1,".")</f>
        <v>Остатки средств на 30.10.2015 г.</v>
      </c>
      <c r="B5" s="47"/>
      <c r="C5" s="47"/>
      <c r="D5" s="48"/>
      <c r="E5" s="8">
        <v>3640310.4</v>
      </c>
      <c r="F5" s="22"/>
    </row>
    <row r="6" spans="1:9" x14ac:dyDescent="0.3">
      <c r="A6" s="10"/>
      <c r="B6" s="11"/>
      <c r="C6" s="11"/>
      <c r="D6" s="11"/>
      <c r="E6" s="12"/>
    </row>
    <row r="7" spans="1:9" x14ac:dyDescent="0.3">
      <c r="A7" s="55" t="s">
        <v>2</v>
      </c>
      <c r="B7" s="56"/>
      <c r="C7" s="56"/>
      <c r="D7" s="56"/>
      <c r="E7" s="13"/>
    </row>
    <row r="8" spans="1:9" x14ac:dyDescent="0.3">
      <c r="A8" s="50" t="s">
        <v>3</v>
      </c>
      <c r="B8" s="56"/>
      <c r="C8" s="56"/>
      <c r="D8" s="56"/>
      <c r="E8" s="9">
        <f>E17-E9</f>
        <v>970344.74683999992</v>
      </c>
    </row>
    <row r="9" spans="1:9" x14ac:dyDescent="0.3">
      <c r="A9" s="57" t="s">
        <v>4</v>
      </c>
      <c r="B9" s="56"/>
      <c r="C9" s="56"/>
      <c r="D9" s="56"/>
      <c r="E9" s="14">
        <f>SUM(E10:E16)</f>
        <v>13991.3</v>
      </c>
    </row>
    <row r="10" spans="1:9" ht="14.4" customHeight="1" x14ac:dyDescent="0.3">
      <c r="A10" s="58" t="s">
        <v>108</v>
      </c>
      <c r="B10" s="59"/>
      <c r="C10" s="59"/>
      <c r="D10" s="60"/>
      <c r="E10" s="14">
        <f>1825+47.1+51.6+144.2</f>
        <v>2067.8999999999996</v>
      </c>
    </row>
    <row r="11" spans="1:9" ht="30.6" customHeight="1" x14ac:dyDescent="0.3">
      <c r="A11" s="58" t="s">
        <v>109</v>
      </c>
      <c r="B11" s="59"/>
      <c r="C11" s="59"/>
      <c r="D11" s="60"/>
      <c r="E11" s="14">
        <f>189.3+831.7+128.9+2316.4</f>
        <v>3466.3</v>
      </c>
    </row>
    <row r="12" spans="1:9" ht="27.6" customHeight="1" x14ac:dyDescent="0.3">
      <c r="A12" s="58" t="s">
        <v>110</v>
      </c>
      <c r="B12" s="59"/>
      <c r="C12" s="59"/>
      <c r="D12" s="60"/>
      <c r="E12" s="14">
        <v>40</v>
      </c>
    </row>
    <row r="13" spans="1:9" ht="36.6" customHeight="1" x14ac:dyDescent="0.3">
      <c r="A13" s="58" t="s">
        <v>111</v>
      </c>
      <c r="B13" s="59"/>
      <c r="C13" s="59"/>
      <c r="D13" s="60"/>
      <c r="E13" s="14">
        <v>5389.1</v>
      </c>
    </row>
    <row r="14" spans="1:9" ht="28.2" customHeight="1" x14ac:dyDescent="0.3">
      <c r="A14" s="58" t="s">
        <v>112</v>
      </c>
      <c r="B14" s="59"/>
      <c r="C14" s="59"/>
      <c r="D14" s="60"/>
      <c r="E14" s="14">
        <v>1814.3</v>
      </c>
    </row>
    <row r="15" spans="1:9" ht="51" customHeight="1" x14ac:dyDescent="0.3">
      <c r="A15" s="58" t="s">
        <v>113</v>
      </c>
      <c r="B15" s="59"/>
      <c r="C15" s="59"/>
      <c r="D15" s="60"/>
      <c r="E15" s="14">
        <v>1201.5999999999999</v>
      </c>
    </row>
    <row r="16" spans="1:9" ht="15.6" customHeight="1" x14ac:dyDescent="0.3">
      <c r="A16" s="58" t="s">
        <v>114</v>
      </c>
      <c r="B16" s="59"/>
      <c r="C16" s="59"/>
      <c r="D16" s="60"/>
      <c r="E16" s="14">
        <v>12.1</v>
      </c>
    </row>
    <row r="17" spans="1:5" x14ac:dyDescent="0.3">
      <c r="A17" s="49" t="s">
        <v>5</v>
      </c>
      <c r="B17" s="50"/>
      <c r="C17" s="50"/>
      <c r="D17" s="50"/>
      <c r="E17" s="13">
        <f>'Муниципальные районы'!B43-Учреждения!E5+'Муниципальные районы'!B42</f>
        <v>984336.04683999997</v>
      </c>
    </row>
    <row r="18" spans="1:5" x14ac:dyDescent="0.3">
      <c r="A18" s="15"/>
      <c r="B18" s="16"/>
      <c r="C18" s="16"/>
      <c r="D18" s="6"/>
      <c r="E18" s="17"/>
    </row>
    <row r="19" spans="1:5" x14ac:dyDescent="0.3">
      <c r="A19" s="51" t="s">
        <v>14</v>
      </c>
      <c r="B19" s="53" t="s">
        <v>6</v>
      </c>
      <c r="C19" s="54" t="s">
        <v>7</v>
      </c>
      <c r="D19" s="54"/>
      <c r="E19" s="54"/>
    </row>
    <row r="20" spans="1:5" ht="82.8" x14ac:dyDescent="0.3">
      <c r="A20" s="52"/>
      <c r="B20" s="53"/>
      <c r="C20" s="18" t="s">
        <v>8</v>
      </c>
      <c r="D20" s="18" t="s">
        <v>9</v>
      </c>
      <c r="E20" s="18" t="s">
        <v>10</v>
      </c>
    </row>
    <row r="21" spans="1:5" x14ac:dyDescent="0.3">
      <c r="A21" s="21" t="s">
        <v>69</v>
      </c>
      <c r="B21" s="19">
        <v>11651.60434</v>
      </c>
      <c r="C21" s="19">
        <v>10054.021640000001</v>
      </c>
      <c r="D21" s="19">
        <v>1544.6500599999999</v>
      </c>
      <c r="E21" s="19"/>
    </row>
    <row r="22" spans="1:5" x14ac:dyDescent="0.3">
      <c r="A22" s="21" t="s">
        <v>70</v>
      </c>
      <c r="B22" s="19">
        <v>1229.45805</v>
      </c>
      <c r="C22" s="19">
        <v>970</v>
      </c>
      <c r="D22" s="19"/>
      <c r="E22" s="19"/>
    </row>
    <row r="23" spans="1:5" x14ac:dyDescent="0.3">
      <c r="A23" s="21" t="s">
        <v>71</v>
      </c>
      <c r="B23" s="19">
        <v>1149.7805000000001</v>
      </c>
      <c r="C23" s="19">
        <v>507.71350000000001</v>
      </c>
      <c r="D23" s="19">
        <v>642.06700000000001</v>
      </c>
      <c r="E23" s="19"/>
    </row>
    <row r="24" spans="1:5" x14ac:dyDescent="0.3">
      <c r="A24" s="21" t="s">
        <v>72</v>
      </c>
      <c r="B24" s="19">
        <v>18575.82446</v>
      </c>
      <c r="C24" s="19">
        <v>14242.71</v>
      </c>
      <c r="D24" s="19">
        <v>3455.5344599999999</v>
      </c>
      <c r="E24" s="19"/>
    </row>
    <row r="25" spans="1:5" ht="27.6" x14ac:dyDescent="0.3">
      <c r="A25" s="21" t="s">
        <v>73</v>
      </c>
      <c r="B25" s="19">
        <v>15782.687169999999</v>
      </c>
      <c r="C25" s="19">
        <v>2873.748</v>
      </c>
      <c r="D25" s="19">
        <v>701.82500000000005</v>
      </c>
      <c r="E25" s="19">
        <v>3877.7939999999999</v>
      </c>
    </row>
    <row r="26" spans="1:5" x14ac:dyDescent="0.3">
      <c r="A26" s="21" t="s">
        <v>74</v>
      </c>
      <c r="B26" s="19">
        <v>290.71582000000001</v>
      </c>
      <c r="C26" s="19">
        <v>100</v>
      </c>
      <c r="D26" s="19">
        <v>26.901900000000001</v>
      </c>
      <c r="E26" s="19"/>
    </row>
    <row r="27" spans="1:5" x14ac:dyDescent="0.3">
      <c r="A27" s="21" t="s">
        <v>75</v>
      </c>
      <c r="B27" s="19">
        <v>802.95784000000003</v>
      </c>
      <c r="C27" s="19"/>
      <c r="D27" s="19">
        <v>250</v>
      </c>
      <c r="E27" s="19"/>
    </row>
    <row r="28" spans="1:5" ht="27.6" x14ac:dyDescent="0.3">
      <c r="A28" s="21" t="s">
        <v>76</v>
      </c>
      <c r="B28" s="19">
        <v>53465.619789999997</v>
      </c>
      <c r="C28" s="19">
        <v>334.96980000000002</v>
      </c>
      <c r="D28" s="19">
        <v>35.936999999999998</v>
      </c>
      <c r="E28" s="19"/>
    </row>
    <row r="29" spans="1:5" x14ac:dyDescent="0.3">
      <c r="A29" s="21" t="s">
        <v>77</v>
      </c>
      <c r="B29" s="19">
        <v>9828.7650400000002</v>
      </c>
      <c r="C29" s="19">
        <v>3050</v>
      </c>
      <c r="D29" s="19">
        <v>800.78354999999999</v>
      </c>
      <c r="E29" s="19">
        <v>2373.9281999999998</v>
      </c>
    </row>
    <row r="30" spans="1:5" x14ac:dyDescent="0.3">
      <c r="A30" s="21" t="s">
        <v>78</v>
      </c>
      <c r="B30" s="19">
        <v>175017.19578000001</v>
      </c>
      <c r="C30" s="19">
        <v>11806.15184</v>
      </c>
      <c r="D30" s="19">
        <v>2707.5269800000001</v>
      </c>
      <c r="E30" s="19">
        <v>1188.74135</v>
      </c>
    </row>
    <row r="31" spans="1:5" x14ac:dyDescent="0.3">
      <c r="A31" s="21" t="s">
        <v>79</v>
      </c>
      <c r="B31" s="19">
        <v>426428.43927999999</v>
      </c>
      <c r="C31" s="19">
        <v>5957.3247700000002</v>
      </c>
      <c r="D31" s="19">
        <v>1740.75855</v>
      </c>
      <c r="E31" s="19">
        <v>25016.094489999999</v>
      </c>
    </row>
    <row r="32" spans="1:5" x14ac:dyDescent="0.3">
      <c r="A32" s="21" t="s">
        <v>80</v>
      </c>
      <c r="B32" s="19">
        <v>281762.50786000001</v>
      </c>
      <c r="C32" s="19">
        <v>15910.554050000001</v>
      </c>
      <c r="D32" s="19">
        <v>4396.38472</v>
      </c>
      <c r="E32" s="19">
        <v>219328.14715</v>
      </c>
    </row>
    <row r="33" spans="1:5" x14ac:dyDescent="0.3">
      <c r="A33" s="21" t="s">
        <v>81</v>
      </c>
      <c r="B33" s="19">
        <v>44737.662349999999</v>
      </c>
      <c r="C33" s="19">
        <v>824.49737000000005</v>
      </c>
      <c r="D33" s="19"/>
      <c r="E33" s="19"/>
    </row>
    <row r="34" spans="1:5" ht="27.6" x14ac:dyDescent="0.3">
      <c r="A34" s="21" t="s">
        <v>82</v>
      </c>
      <c r="B34" s="19">
        <v>48924.649089999999</v>
      </c>
      <c r="C34" s="19">
        <v>36528.1</v>
      </c>
      <c r="D34" s="19">
        <v>10765.059149999999</v>
      </c>
      <c r="E34" s="19"/>
    </row>
    <row r="35" spans="1:5" x14ac:dyDescent="0.3">
      <c r="A35" s="21" t="s">
        <v>83</v>
      </c>
      <c r="B35" s="19">
        <v>3855.6637999999998</v>
      </c>
      <c r="C35" s="19"/>
      <c r="D35" s="19"/>
      <c r="E35" s="19"/>
    </row>
    <row r="36" spans="1:5" x14ac:dyDescent="0.3">
      <c r="A36" s="21" t="s">
        <v>84</v>
      </c>
      <c r="B36" s="19">
        <v>470.08580000000001</v>
      </c>
      <c r="C36" s="19">
        <v>176.49023</v>
      </c>
      <c r="D36" s="19">
        <v>52.54213</v>
      </c>
      <c r="E36" s="19"/>
    </row>
    <row r="37" spans="1:5" x14ac:dyDescent="0.3">
      <c r="A37" s="21" t="s">
        <v>85</v>
      </c>
      <c r="B37" s="19">
        <v>129.21287000000001</v>
      </c>
      <c r="C37" s="19">
        <v>128.66318999999999</v>
      </c>
      <c r="D37" s="19">
        <v>0.54967999999999995</v>
      </c>
      <c r="E37" s="19"/>
    </row>
    <row r="38" spans="1:5" x14ac:dyDescent="0.3">
      <c r="A38" s="21" t="s">
        <v>86</v>
      </c>
      <c r="B38" s="19">
        <v>787.34825999999998</v>
      </c>
      <c r="C38" s="19">
        <v>665.73883999999998</v>
      </c>
      <c r="D38" s="19"/>
      <c r="E38" s="19"/>
    </row>
    <row r="39" spans="1:5" ht="27.6" x14ac:dyDescent="0.3">
      <c r="A39" s="21" t="s">
        <v>87</v>
      </c>
      <c r="B39" s="19">
        <v>26032.502759999999</v>
      </c>
      <c r="C39" s="19">
        <v>15094.305</v>
      </c>
      <c r="D39" s="19">
        <v>3673.0623900000001</v>
      </c>
      <c r="E39" s="19">
        <v>1412.97093</v>
      </c>
    </row>
    <row r="40" spans="1:5" x14ac:dyDescent="0.3">
      <c r="A40" s="21" t="s">
        <v>88</v>
      </c>
      <c r="B40" s="19">
        <v>12310.34273</v>
      </c>
      <c r="C40" s="19">
        <v>800</v>
      </c>
      <c r="D40" s="19">
        <v>145.19999999999999</v>
      </c>
      <c r="E40" s="19"/>
    </row>
    <row r="41" spans="1:5" x14ac:dyDescent="0.3">
      <c r="A41" s="21" t="s">
        <v>89</v>
      </c>
      <c r="B41" s="19">
        <v>155905.90293000001</v>
      </c>
      <c r="C41" s="19">
        <v>3859.7049999999999</v>
      </c>
      <c r="D41" s="19">
        <v>1020</v>
      </c>
      <c r="E41" s="19"/>
    </row>
    <row r="42" spans="1:5" x14ac:dyDescent="0.3">
      <c r="A42" s="21" t="s">
        <v>90</v>
      </c>
      <c r="B42" s="19">
        <v>24147.0236</v>
      </c>
      <c r="C42" s="19">
        <v>14115.74</v>
      </c>
      <c r="D42" s="19">
        <v>3562.5526</v>
      </c>
      <c r="E42" s="19">
        <v>45</v>
      </c>
    </row>
    <row r="43" spans="1:5" x14ac:dyDescent="0.3">
      <c r="A43" s="21" t="s">
        <v>91</v>
      </c>
      <c r="B43" s="19">
        <v>38.965000000000003</v>
      </c>
      <c r="C43" s="19"/>
      <c r="D43" s="19"/>
      <c r="E43" s="19"/>
    </row>
    <row r="44" spans="1:5" x14ac:dyDescent="0.3">
      <c r="A44" s="21" t="s">
        <v>92</v>
      </c>
      <c r="B44" s="19">
        <v>254.8</v>
      </c>
      <c r="C44" s="19">
        <v>100</v>
      </c>
      <c r="D44" s="19">
        <v>128</v>
      </c>
      <c r="E44" s="19"/>
    </row>
    <row r="45" spans="1:5" x14ac:dyDescent="0.3">
      <c r="A45" s="21" t="s">
        <v>93</v>
      </c>
      <c r="B45" s="19">
        <v>1735.7792300000001</v>
      </c>
      <c r="C45" s="19">
        <v>1271.502</v>
      </c>
      <c r="D45" s="19">
        <v>154.4</v>
      </c>
      <c r="E45" s="19"/>
    </row>
    <row r="46" spans="1:5" x14ac:dyDescent="0.3">
      <c r="A46" s="21" t="s">
        <v>94</v>
      </c>
      <c r="B46" s="19">
        <v>1500.9845499999999</v>
      </c>
      <c r="C46" s="19">
        <v>1000</v>
      </c>
      <c r="D46" s="19">
        <v>263.57254999999998</v>
      </c>
      <c r="E46" s="19"/>
    </row>
    <row r="47" spans="1:5" x14ac:dyDescent="0.3">
      <c r="A47" s="21" t="s">
        <v>95</v>
      </c>
      <c r="B47" s="19">
        <v>1561.35</v>
      </c>
      <c r="C47" s="19">
        <v>1143.3</v>
      </c>
      <c r="D47" s="19">
        <v>245</v>
      </c>
      <c r="E47" s="19"/>
    </row>
    <row r="48" spans="1:5" x14ac:dyDescent="0.3">
      <c r="A48" s="21" t="s">
        <v>96</v>
      </c>
      <c r="B48" s="19">
        <v>911.70339999999999</v>
      </c>
      <c r="C48" s="19">
        <v>391.94049999999999</v>
      </c>
      <c r="D48" s="19">
        <v>40.761380000000003</v>
      </c>
      <c r="E48" s="19"/>
    </row>
    <row r="49" spans="1:5" ht="27.6" x14ac:dyDescent="0.3">
      <c r="A49" s="21" t="s">
        <v>97</v>
      </c>
      <c r="B49" s="19">
        <v>8173.4709999999995</v>
      </c>
      <c r="C49" s="19">
        <v>1135</v>
      </c>
      <c r="D49" s="19">
        <v>859</v>
      </c>
      <c r="E49" s="19"/>
    </row>
    <row r="50" spans="1:5" ht="27.6" x14ac:dyDescent="0.3">
      <c r="A50" s="21" t="s">
        <v>98</v>
      </c>
      <c r="B50" s="19">
        <v>189.73945000000001</v>
      </c>
      <c r="C50" s="19">
        <v>172.17735999999999</v>
      </c>
      <c r="D50" s="19">
        <v>17.562090000000001</v>
      </c>
      <c r="E50" s="19"/>
    </row>
    <row r="51" spans="1:5" x14ac:dyDescent="0.3">
      <c r="A51" s="21" t="s">
        <v>99</v>
      </c>
      <c r="B51" s="19">
        <v>52.63794</v>
      </c>
      <c r="C51" s="19"/>
      <c r="D51" s="19"/>
      <c r="E51" s="19"/>
    </row>
    <row r="52" spans="1:5" x14ac:dyDescent="0.3">
      <c r="A52" s="21" t="s">
        <v>100</v>
      </c>
      <c r="B52" s="19">
        <v>376.73412999999999</v>
      </c>
      <c r="C52" s="19">
        <v>120</v>
      </c>
      <c r="D52" s="19">
        <v>23.351130000000001</v>
      </c>
      <c r="E52" s="19"/>
    </row>
    <row r="53" spans="1:5" x14ac:dyDescent="0.3">
      <c r="A53" s="21" t="s">
        <v>101</v>
      </c>
      <c r="B53" s="19">
        <v>38621.864200000004</v>
      </c>
      <c r="C53" s="19">
        <v>3242.7169399999998</v>
      </c>
      <c r="D53" s="19">
        <v>979.13279</v>
      </c>
      <c r="E53" s="19">
        <v>806.17200000000003</v>
      </c>
    </row>
    <row r="54" spans="1:5" x14ac:dyDescent="0.3">
      <c r="A54" s="21" t="s">
        <v>102</v>
      </c>
      <c r="B54" s="19">
        <v>5000.5811299999996</v>
      </c>
      <c r="C54" s="19">
        <v>3292.4341599999998</v>
      </c>
      <c r="D54" s="19">
        <v>1191.54701</v>
      </c>
      <c r="E54" s="19">
        <v>-11.999700000000001</v>
      </c>
    </row>
    <row r="55" spans="1:5" x14ac:dyDescent="0.3">
      <c r="A55" s="21" t="s">
        <v>103</v>
      </c>
      <c r="B55" s="19">
        <v>26.545929999999998</v>
      </c>
      <c r="C55" s="19">
        <v>10.54593</v>
      </c>
      <c r="D55" s="19"/>
      <c r="E55" s="19"/>
    </row>
    <row r="56" spans="1:5" x14ac:dyDescent="0.3">
      <c r="A56" s="21" t="s">
        <v>104</v>
      </c>
      <c r="B56" s="19">
        <v>1362.03</v>
      </c>
      <c r="C56" s="19">
        <v>1013.63</v>
      </c>
      <c r="D56" s="19">
        <v>139.55000000000001</v>
      </c>
      <c r="E56" s="19"/>
    </row>
    <row r="57" spans="1:5" x14ac:dyDescent="0.3">
      <c r="A57" s="21" t="s">
        <v>105</v>
      </c>
      <c r="B57" s="19">
        <v>1084.076</v>
      </c>
      <c r="C57" s="19">
        <v>951.93899999999996</v>
      </c>
      <c r="D57" s="19">
        <v>132.137</v>
      </c>
      <c r="E57" s="19"/>
    </row>
    <row r="58" spans="1:5" x14ac:dyDescent="0.3">
      <c r="A58" s="23" t="s">
        <v>106</v>
      </c>
      <c r="B58" s="20">
        <v>1374177.21208</v>
      </c>
      <c r="C58" s="20">
        <v>151845.61911999999</v>
      </c>
      <c r="D58" s="20">
        <v>39695.349119999999</v>
      </c>
      <c r="E58" s="20">
        <v>254036.84841999999</v>
      </c>
    </row>
  </sheetData>
  <mergeCells count="17">
    <mergeCell ref="A16:D16"/>
    <mergeCell ref="A11:D11"/>
    <mergeCell ref="A1:E1"/>
    <mergeCell ref="A2:E2"/>
    <mergeCell ref="A5:D5"/>
    <mergeCell ref="A17:D17"/>
    <mergeCell ref="A19:A20"/>
    <mergeCell ref="B19:B20"/>
    <mergeCell ref="C19:E19"/>
    <mergeCell ref="A7:D7"/>
    <mergeCell ref="A8:D8"/>
    <mergeCell ref="A9:D9"/>
    <mergeCell ref="A10:D10"/>
    <mergeCell ref="A12:D12"/>
    <mergeCell ref="A13:D13"/>
    <mergeCell ref="A14:D14"/>
    <mergeCell ref="A15:D15"/>
  </mergeCells>
  <pageMargins left="0.70866141732283472" right="0.34" top="0.17" bottom="0.33" header="0.17" footer="0.17"/>
  <pageSetup paperSize="9" scale="7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view="pageBreakPreview" topLeftCell="A36" zoomScaleNormal="100" zoomScaleSheetLayoutView="100" workbookViewId="0">
      <selection activeCell="B43" sqref="B43"/>
    </sheetView>
  </sheetViews>
  <sheetFormatPr defaultRowHeight="14.4" x14ac:dyDescent="0.3"/>
  <cols>
    <col min="1" max="1" width="38.33203125" customWidth="1"/>
    <col min="2" max="2" width="13.109375" customWidth="1"/>
    <col min="3" max="3" width="10.5546875" customWidth="1"/>
    <col min="4" max="4" width="11.44140625" customWidth="1"/>
    <col min="5" max="5" width="13.109375" customWidth="1"/>
    <col min="6" max="6" width="12.109375" customWidth="1"/>
    <col min="7" max="7" width="12.5546875" customWidth="1"/>
    <col min="8" max="8" width="12.6640625" customWidth="1"/>
    <col min="9" max="9" width="10.88671875" customWidth="1"/>
    <col min="10" max="10" width="12.6640625" customWidth="1"/>
    <col min="11" max="11" width="11" customWidth="1"/>
    <col min="12" max="13" width="11.88671875" customWidth="1"/>
    <col min="14" max="14" width="11.109375" customWidth="1"/>
    <col min="15" max="15" width="11.5546875" customWidth="1"/>
    <col min="16" max="16" width="11.21875" customWidth="1"/>
  </cols>
  <sheetData>
    <row r="1" spans="1:20" s="29" customFormat="1" ht="15.6" x14ac:dyDescent="0.3">
      <c r="A1" s="43" t="s">
        <v>68</v>
      </c>
      <c r="C1" s="30" t="s">
        <v>13</v>
      </c>
    </row>
    <row r="2" spans="1:20" x14ac:dyDescent="0.3">
      <c r="A2" s="38" t="str">
        <f>TEXT(EndData2,"[$-FC19]ДД.ММ.ГГГ")</f>
        <v>05.11.2015</v>
      </c>
      <c r="B2" s="38">
        <f>A2+1</f>
        <v>42314</v>
      </c>
      <c r="C2" s="44" t="str">
        <f>TEXT(B2,"[$-FC19]ДД.ММ.ГГГ")</f>
        <v>06.11.2015</v>
      </c>
      <c r="P2" s="27" t="s">
        <v>12</v>
      </c>
    </row>
    <row r="3" spans="1:20" s="28" customFormat="1" ht="51.75" customHeight="1" x14ac:dyDescent="0.25">
      <c r="A3" s="35" t="s">
        <v>15</v>
      </c>
      <c r="B3" s="42" t="s">
        <v>16</v>
      </c>
      <c r="C3" s="39" t="s">
        <v>17</v>
      </c>
      <c r="D3" s="39" t="s">
        <v>18</v>
      </c>
      <c r="E3" s="39" t="s">
        <v>19</v>
      </c>
      <c r="F3" s="39" t="s">
        <v>20</v>
      </c>
      <c r="G3" s="39" t="s">
        <v>21</v>
      </c>
      <c r="H3" s="39" t="s">
        <v>22</v>
      </c>
      <c r="I3" s="39" t="s">
        <v>23</v>
      </c>
      <c r="J3" s="39" t="s">
        <v>24</v>
      </c>
      <c r="K3" s="39" t="s">
        <v>25</v>
      </c>
      <c r="L3" s="39" t="s">
        <v>26</v>
      </c>
      <c r="M3" s="39" t="s">
        <v>27</v>
      </c>
      <c r="N3" s="39" t="s">
        <v>28</v>
      </c>
      <c r="O3" s="39" t="s">
        <v>29</v>
      </c>
      <c r="P3" s="24" t="s">
        <v>11</v>
      </c>
    </row>
    <row r="4" spans="1:20" ht="27" x14ac:dyDescent="0.3">
      <c r="A4" s="25" t="s">
        <v>31</v>
      </c>
      <c r="B4" s="40"/>
      <c r="C4" s="40"/>
      <c r="D4" s="40"/>
      <c r="E4" s="40"/>
      <c r="F4" s="40"/>
      <c r="G4" s="40"/>
      <c r="H4" s="40"/>
      <c r="I4" s="40"/>
      <c r="J4" s="40">
        <v>1341.7130999999999</v>
      </c>
      <c r="K4" s="40">
        <v>189.8407</v>
      </c>
      <c r="L4" s="40"/>
      <c r="M4" s="40"/>
      <c r="N4" s="40"/>
      <c r="O4" s="40"/>
      <c r="P4" s="26">
        <v>1531.5537999999999</v>
      </c>
      <c r="Q4" s="27"/>
      <c r="R4" s="27"/>
      <c r="S4" s="27"/>
      <c r="T4" s="27"/>
    </row>
    <row r="5" spans="1:20" ht="40.200000000000003" x14ac:dyDescent="0.3">
      <c r="A5" s="25" t="s">
        <v>32</v>
      </c>
      <c r="B5" s="40"/>
      <c r="C5" s="40">
        <v>12804.7094</v>
      </c>
      <c r="D5" s="40">
        <v>17568.25</v>
      </c>
      <c r="E5" s="40">
        <v>20201.913</v>
      </c>
      <c r="F5" s="40">
        <v>8096.5933999999997</v>
      </c>
      <c r="G5" s="40">
        <v>12292.25</v>
      </c>
      <c r="H5" s="40">
        <v>6190.2728999999999</v>
      </c>
      <c r="I5" s="40">
        <v>5040.2331000000004</v>
      </c>
      <c r="J5" s="40">
        <v>313.79109999999997</v>
      </c>
      <c r="K5" s="40">
        <v>4621.5672999999997</v>
      </c>
      <c r="L5" s="40">
        <v>40702.200400000002</v>
      </c>
      <c r="M5" s="40">
        <v>9231</v>
      </c>
      <c r="N5" s="40">
        <v>15862.819</v>
      </c>
      <c r="O5" s="40">
        <v>14070.475</v>
      </c>
      <c r="P5" s="26">
        <v>166996.07459999999</v>
      </c>
      <c r="Q5" s="27"/>
      <c r="R5" s="27"/>
      <c r="S5" s="27"/>
      <c r="T5" s="27"/>
    </row>
    <row r="6" spans="1:20" ht="27" x14ac:dyDescent="0.3">
      <c r="A6" s="25" t="s">
        <v>33</v>
      </c>
      <c r="B6" s="40">
        <v>108</v>
      </c>
      <c r="C6" s="40"/>
      <c r="D6" s="40">
        <v>75</v>
      </c>
      <c r="E6" s="40"/>
      <c r="F6" s="40"/>
      <c r="G6" s="40">
        <v>20100</v>
      </c>
      <c r="H6" s="40"/>
      <c r="I6" s="40"/>
      <c r="J6" s="40">
        <v>166.6</v>
      </c>
      <c r="K6" s="40">
        <v>90.743399999999994</v>
      </c>
      <c r="L6" s="40"/>
      <c r="M6" s="40"/>
      <c r="N6" s="40">
        <v>58.559899999999999</v>
      </c>
      <c r="O6" s="40"/>
      <c r="P6" s="26">
        <v>20598.903300000002</v>
      </c>
      <c r="Q6" s="27"/>
      <c r="R6" s="27"/>
      <c r="S6" s="27"/>
      <c r="T6" s="27"/>
    </row>
    <row r="7" spans="1:20" ht="66.599999999999994" x14ac:dyDescent="0.3">
      <c r="A7" s="25" t="s">
        <v>34</v>
      </c>
      <c r="B7" s="40">
        <v>62187.938779999997</v>
      </c>
      <c r="C7" s="40">
        <v>42408.017460000003</v>
      </c>
      <c r="D7" s="40">
        <v>17634.075000000001</v>
      </c>
      <c r="E7" s="40">
        <v>12787.258</v>
      </c>
      <c r="F7" s="40">
        <v>5281.7364600000001</v>
      </c>
      <c r="G7" s="40">
        <v>16419.924999999999</v>
      </c>
      <c r="H7" s="40">
        <v>12311.85662</v>
      </c>
      <c r="I7" s="40">
        <v>3257.6046099999999</v>
      </c>
      <c r="J7" s="40">
        <v>21554.96573</v>
      </c>
      <c r="K7" s="40">
        <v>5817.2638299999999</v>
      </c>
      <c r="L7" s="40">
        <v>11217.402910000001</v>
      </c>
      <c r="M7" s="40">
        <v>10833.541660000001</v>
      </c>
      <c r="N7" s="40">
        <v>16000</v>
      </c>
      <c r="O7" s="40">
        <v>5713.2619999999997</v>
      </c>
      <c r="P7" s="26">
        <v>243424.84805999999</v>
      </c>
      <c r="Q7" s="27"/>
      <c r="R7" s="27"/>
      <c r="S7" s="27"/>
      <c r="T7" s="27"/>
    </row>
    <row r="8" spans="1:20" ht="93" x14ac:dyDescent="0.3">
      <c r="A8" s="25" t="s">
        <v>35</v>
      </c>
      <c r="B8" s="40">
        <v>623.87795000000006</v>
      </c>
      <c r="C8" s="40">
        <v>729.88319000000001</v>
      </c>
      <c r="D8" s="40">
        <v>261.8</v>
      </c>
      <c r="E8" s="40">
        <v>517.24800000000005</v>
      </c>
      <c r="F8" s="40">
        <v>36.775950000000002</v>
      </c>
      <c r="G8" s="40">
        <v>29.855</v>
      </c>
      <c r="H8" s="40"/>
      <c r="I8" s="40"/>
      <c r="J8" s="40">
        <v>394.81200000000001</v>
      </c>
      <c r="K8" s="40">
        <v>137.1</v>
      </c>
      <c r="L8" s="40">
        <v>812.14499999999998</v>
      </c>
      <c r="M8" s="40"/>
      <c r="N8" s="40">
        <v>340.815</v>
      </c>
      <c r="O8" s="40"/>
      <c r="P8" s="26">
        <v>3884.3120899999999</v>
      </c>
      <c r="Q8" s="27"/>
      <c r="R8" s="27"/>
      <c r="S8" s="27"/>
      <c r="T8" s="27"/>
    </row>
    <row r="9" spans="1:20" ht="66.599999999999994" x14ac:dyDescent="0.3">
      <c r="A9" s="25" t="s">
        <v>36</v>
      </c>
      <c r="B9" s="40">
        <v>6468.67443</v>
      </c>
      <c r="C9" s="40">
        <v>98.01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26">
        <v>6566.6844300000002</v>
      </c>
      <c r="Q9" s="27"/>
      <c r="R9" s="27"/>
      <c r="S9" s="27"/>
      <c r="T9" s="27"/>
    </row>
    <row r="10" spans="1:20" ht="79.8" x14ac:dyDescent="0.3">
      <c r="A10" s="25" t="s">
        <v>37</v>
      </c>
      <c r="B10" s="40">
        <v>99.704999999999998</v>
      </c>
      <c r="C10" s="40"/>
      <c r="D10" s="40"/>
      <c r="E10" s="40"/>
      <c r="F10" s="40"/>
      <c r="G10" s="40"/>
      <c r="H10" s="40"/>
      <c r="I10" s="40"/>
      <c r="J10" s="40">
        <v>31.953880000000002</v>
      </c>
      <c r="K10" s="40"/>
      <c r="L10" s="40"/>
      <c r="M10" s="40"/>
      <c r="N10" s="40"/>
      <c r="O10" s="40"/>
      <c r="P10" s="26">
        <v>131.65888000000001</v>
      </c>
      <c r="Q10" s="27"/>
      <c r="R10" s="27"/>
      <c r="S10" s="27"/>
      <c r="T10" s="27"/>
    </row>
    <row r="11" spans="1:20" ht="66.599999999999994" x14ac:dyDescent="0.3">
      <c r="A11" s="25" t="s">
        <v>38</v>
      </c>
      <c r="B11" s="40"/>
      <c r="C11" s="40">
        <v>3724.7514999999999</v>
      </c>
      <c r="D11" s="40">
        <v>660.75</v>
      </c>
      <c r="E11" s="40">
        <v>312.5</v>
      </c>
      <c r="F11" s="40">
        <v>157.77019999999999</v>
      </c>
      <c r="G11" s="40">
        <v>624.41665999999998</v>
      </c>
      <c r="H11" s="40">
        <v>150.10659999999999</v>
      </c>
      <c r="I11" s="40">
        <v>42.982799999999997</v>
      </c>
      <c r="J11" s="40"/>
      <c r="K11" s="40"/>
      <c r="L11" s="40">
        <v>271.55799999999999</v>
      </c>
      <c r="M11" s="40">
        <v>241.08332999999999</v>
      </c>
      <c r="N11" s="40">
        <v>249.8167</v>
      </c>
      <c r="O11" s="40">
        <v>142.25</v>
      </c>
      <c r="P11" s="26">
        <v>6577.9857899999997</v>
      </c>
      <c r="Q11" s="27"/>
      <c r="R11" s="27"/>
      <c r="S11" s="27"/>
      <c r="T11" s="27"/>
    </row>
    <row r="12" spans="1:20" ht="79.8" x14ac:dyDescent="0.3">
      <c r="A12" s="25" t="s">
        <v>39</v>
      </c>
      <c r="B12" s="40">
        <v>423.7</v>
      </c>
      <c r="C12" s="40">
        <v>210.54</v>
      </c>
      <c r="D12" s="40">
        <v>137.19999999999999</v>
      </c>
      <c r="E12" s="40">
        <v>73.7</v>
      </c>
      <c r="F12" s="40">
        <v>86.048900000000003</v>
      </c>
      <c r="G12" s="40">
        <v>86.083330000000004</v>
      </c>
      <c r="H12" s="40">
        <v>27.92</v>
      </c>
      <c r="I12" s="40">
        <v>218.75309999999999</v>
      </c>
      <c r="J12" s="40">
        <v>86.048900000000003</v>
      </c>
      <c r="K12" s="40">
        <v>57.6</v>
      </c>
      <c r="L12" s="40">
        <v>92.796199999999999</v>
      </c>
      <c r="M12" s="40">
        <v>92.833330000000004</v>
      </c>
      <c r="N12" s="40">
        <v>92.796199999999999</v>
      </c>
      <c r="O12" s="40">
        <v>64.943700000000007</v>
      </c>
      <c r="P12" s="26">
        <v>1750.9636599999999</v>
      </c>
      <c r="Q12" s="27"/>
      <c r="R12" s="27"/>
      <c r="S12" s="27"/>
      <c r="T12" s="27"/>
    </row>
    <row r="13" spans="1:20" ht="53.4" x14ac:dyDescent="0.3">
      <c r="A13" s="25" t="s">
        <v>40</v>
      </c>
      <c r="B13" s="40">
        <v>595</v>
      </c>
      <c r="C13" s="40">
        <v>559.65</v>
      </c>
      <c r="D13" s="40">
        <v>369</v>
      </c>
      <c r="E13" s="40">
        <v>214.6</v>
      </c>
      <c r="F13" s="40">
        <v>239</v>
      </c>
      <c r="G13" s="40">
        <v>380.2</v>
      </c>
      <c r="H13" s="40">
        <v>62.2</v>
      </c>
      <c r="I13" s="40">
        <v>100</v>
      </c>
      <c r="J13" s="40">
        <v>348.3</v>
      </c>
      <c r="K13" s="40"/>
      <c r="L13" s="40">
        <v>179.17</v>
      </c>
      <c r="M13" s="40">
        <v>100</v>
      </c>
      <c r="N13" s="40">
        <v>216.1</v>
      </c>
      <c r="O13" s="40">
        <v>13.12904</v>
      </c>
      <c r="P13" s="26">
        <v>3376.3490400000001</v>
      </c>
      <c r="Q13" s="27"/>
      <c r="R13" s="27"/>
      <c r="S13" s="27"/>
      <c r="T13" s="27"/>
    </row>
    <row r="14" spans="1:20" ht="66.599999999999994" x14ac:dyDescent="0.3">
      <c r="A14" s="25" t="s">
        <v>41</v>
      </c>
      <c r="B14" s="40">
        <v>2210.1</v>
      </c>
      <c r="C14" s="40">
        <v>1032.3399999999999</v>
      </c>
      <c r="D14" s="40">
        <v>111</v>
      </c>
      <c r="E14" s="40">
        <v>72.5</v>
      </c>
      <c r="F14" s="40">
        <v>115</v>
      </c>
      <c r="G14" s="40">
        <v>154.78</v>
      </c>
      <c r="H14" s="40">
        <v>52.183680000000003</v>
      </c>
      <c r="I14" s="40">
        <v>137</v>
      </c>
      <c r="J14" s="40">
        <v>280.91399999999999</v>
      </c>
      <c r="K14" s="40">
        <v>120</v>
      </c>
      <c r="L14" s="40">
        <v>122.85043</v>
      </c>
      <c r="M14" s="40">
        <v>-78.543440000000004</v>
      </c>
      <c r="N14" s="40">
        <v>217</v>
      </c>
      <c r="O14" s="40">
        <v>21.297830000000001</v>
      </c>
      <c r="P14" s="26">
        <v>4568.4224999999997</v>
      </c>
      <c r="Q14" s="27"/>
      <c r="R14" s="27"/>
      <c r="S14" s="27"/>
      <c r="T14" s="27"/>
    </row>
    <row r="15" spans="1:20" ht="93" x14ac:dyDescent="0.3">
      <c r="A15" s="25" t="s">
        <v>42</v>
      </c>
      <c r="B15" s="40">
        <v>18370</v>
      </c>
      <c r="C15" s="40">
        <v>1750.5506</v>
      </c>
      <c r="D15" s="40">
        <v>115</v>
      </c>
      <c r="E15" s="40"/>
      <c r="F15" s="40"/>
      <c r="G15" s="40"/>
      <c r="H15" s="40"/>
      <c r="I15" s="40"/>
      <c r="J15" s="40">
        <v>260</v>
      </c>
      <c r="K15" s="40"/>
      <c r="L15" s="40"/>
      <c r="M15" s="40"/>
      <c r="N15" s="40"/>
      <c r="O15" s="40"/>
      <c r="P15" s="26">
        <v>20495.550599999999</v>
      </c>
      <c r="Q15" s="27"/>
      <c r="R15" s="27"/>
      <c r="S15" s="27"/>
      <c r="T15" s="27"/>
    </row>
    <row r="16" spans="1:20" ht="93" x14ac:dyDescent="0.3">
      <c r="A16" s="25" t="s">
        <v>43</v>
      </c>
      <c r="B16" s="40"/>
      <c r="C16" s="40">
        <v>3026.1669999999999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26">
        <v>3026.1669999999999</v>
      </c>
      <c r="Q16" s="27"/>
      <c r="R16" s="27"/>
      <c r="S16" s="27"/>
      <c r="T16" s="27"/>
    </row>
    <row r="17" spans="1:20" ht="79.8" x14ac:dyDescent="0.3">
      <c r="A17" s="25" t="s">
        <v>44</v>
      </c>
      <c r="B17" s="40">
        <v>190.83</v>
      </c>
      <c r="C17" s="40"/>
      <c r="D17" s="40"/>
      <c r="E17" s="40"/>
      <c r="F17" s="40"/>
      <c r="G17" s="40">
        <v>18.754000000000001</v>
      </c>
      <c r="H17" s="40"/>
      <c r="I17" s="40"/>
      <c r="J17" s="40">
        <v>17.55</v>
      </c>
      <c r="K17" s="40"/>
      <c r="L17" s="40"/>
      <c r="M17" s="40"/>
      <c r="N17" s="40"/>
      <c r="O17" s="40"/>
      <c r="P17" s="26">
        <v>227.13399999999999</v>
      </c>
      <c r="Q17" s="27"/>
      <c r="R17" s="27"/>
      <c r="S17" s="27"/>
      <c r="T17" s="27"/>
    </row>
    <row r="18" spans="1:20" ht="304.2" x14ac:dyDescent="0.3">
      <c r="A18" s="25" t="s">
        <v>45</v>
      </c>
      <c r="B18" s="40">
        <v>9126.84</v>
      </c>
      <c r="C18" s="40">
        <v>9253.3304599999992</v>
      </c>
      <c r="D18" s="40">
        <v>1411</v>
      </c>
      <c r="E18" s="40">
        <v>1450</v>
      </c>
      <c r="F18" s="40">
        <v>58.814999999999998</v>
      </c>
      <c r="G18" s="40">
        <v>2200</v>
      </c>
      <c r="H18" s="40">
        <v>1069.194</v>
      </c>
      <c r="I18" s="40">
        <v>87.313000000000002</v>
      </c>
      <c r="J18" s="40">
        <v>2500</v>
      </c>
      <c r="K18" s="40">
        <v>1420.7460000000001</v>
      </c>
      <c r="L18" s="40">
        <v>956.8383</v>
      </c>
      <c r="M18" s="40">
        <v>1000</v>
      </c>
      <c r="N18" s="40">
        <v>1117.25</v>
      </c>
      <c r="O18" s="40">
        <v>879.24167</v>
      </c>
      <c r="P18" s="26">
        <v>32530.568429999999</v>
      </c>
      <c r="Q18" s="27"/>
      <c r="R18" s="27"/>
      <c r="S18" s="27"/>
      <c r="T18" s="27"/>
    </row>
    <row r="19" spans="1:20" ht="159" x14ac:dyDescent="0.3">
      <c r="A19" s="25" t="s">
        <v>46</v>
      </c>
      <c r="B19" s="40">
        <v>133284.57845999999</v>
      </c>
      <c r="C19" s="40">
        <v>74751.92</v>
      </c>
      <c r="D19" s="40">
        <v>17719.654999999999</v>
      </c>
      <c r="E19" s="40">
        <v>12500</v>
      </c>
      <c r="F19" s="40">
        <v>5736.223</v>
      </c>
      <c r="G19" s="40">
        <v>17500</v>
      </c>
      <c r="H19" s="40">
        <v>6287.9787500000002</v>
      </c>
      <c r="I19" s="40">
        <v>3151.5</v>
      </c>
      <c r="J19" s="40">
        <v>19048</v>
      </c>
      <c r="K19" s="40">
        <v>6832.6128399999998</v>
      </c>
      <c r="L19" s="40">
        <v>10000</v>
      </c>
      <c r="M19" s="40">
        <v>11450</v>
      </c>
      <c r="N19" s="40">
        <v>12478.680539999999</v>
      </c>
      <c r="O19" s="40">
        <v>11841.460779999999</v>
      </c>
      <c r="P19" s="26">
        <v>342582.60937000002</v>
      </c>
      <c r="Q19" s="27"/>
      <c r="R19" s="27"/>
      <c r="S19" s="27"/>
      <c r="T19" s="27"/>
    </row>
    <row r="20" spans="1:20" ht="93" x14ac:dyDescent="0.3">
      <c r="A20" s="25" t="s">
        <v>47</v>
      </c>
      <c r="B20" s="40">
        <v>11800</v>
      </c>
      <c r="C20" s="40">
        <v>2350</v>
      </c>
      <c r="D20" s="40">
        <v>867.298</v>
      </c>
      <c r="E20" s="40">
        <v>450</v>
      </c>
      <c r="F20" s="40">
        <v>250</v>
      </c>
      <c r="G20" s="40">
        <v>1200</v>
      </c>
      <c r="H20" s="40">
        <v>536.75</v>
      </c>
      <c r="I20" s="40">
        <v>196.22300000000001</v>
      </c>
      <c r="J20" s="40">
        <v>1611.2</v>
      </c>
      <c r="K20" s="40">
        <v>1000</v>
      </c>
      <c r="L20" s="40">
        <v>3699.6992399999999</v>
      </c>
      <c r="M20" s="40">
        <v>-9767.5400000000009</v>
      </c>
      <c r="N20" s="40">
        <v>236.96193</v>
      </c>
      <c r="O20" s="40">
        <v>340</v>
      </c>
      <c r="P20" s="26">
        <v>14770.59217</v>
      </c>
      <c r="Q20" s="27"/>
      <c r="R20" s="27"/>
      <c r="S20" s="27"/>
      <c r="T20" s="27"/>
    </row>
    <row r="21" spans="1:20" ht="119.4" x14ac:dyDescent="0.3">
      <c r="A21" s="25" t="s">
        <v>48</v>
      </c>
      <c r="B21" s="40">
        <v>58.663229999999999</v>
      </c>
      <c r="C21" s="40">
        <v>29.588740000000001</v>
      </c>
      <c r="D21" s="40"/>
      <c r="E21" s="40"/>
      <c r="F21" s="40">
        <v>3.7250000000000001</v>
      </c>
      <c r="G21" s="40">
        <v>-3.7250000000000001</v>
      </c>
      <c r="H21" s="40">
        <v>2.8769999999999998</v>
      </c>
      <c r="I21" s="40"/>
      <c r="J21" s="40">
        <v>7.0225799999999996</v>
      </c>
      <c r="K21" s="40"/>
      <c r="L21" s="40"/>
      <c r="M21" s="40"/>
      <c r="N21" s="40"/>
      <c r="O21" s="40"/>
      <c r="P21" s="26">
        <v>98.15155</v>
      </c>
      <c r="Q21" s="27"/>
      <c r="R21" s="27"/>
      <c r="S21" s="27"/>
      <c r="T21" s="27"/>
    </row>
    <row r="22" spans="1:20" ht="106.2" x14ac:dyDescent="0.3">
      <c r="A22" s="25" t="s">
        <v>49</v>
      </c>
      <c r="B22" s="40">
        <v>8498.1659999999993</v>
      </c>
      <c r="C22" s="40">
        <v>1800</v>
      </c>
      <c r="D22" s="40">
        <v>350</v>
      </c>
      <c r="E22" s="40"/>
      <c r="F22" s="40">
        <v>74.7</v>
      </c>
      <c r="G22" s="40">
        <v>270</v>
      </c>
      <c r="H22" s="40">
        <v>55.006360000000001</v>
      </c>
      <c r="I22" s="40">
        <v>-17.5</v>
      </c>
      <c r="J22" s="40">
        <v>1090</v>
      </c>
      <c r="K22" s="40">
        <v>140</v>
      </c>
      <c r="L22" s="40">
        <v>238.166</v>
      </c>
      <c r="M22" s="40">
        <v>154.06</v>
      </c>
      <c r="N22" s="40">
        <v>80</v>
      </c>
      <c r="O22" s="40">
        <v>9.9169999999999998</v>
      </c>
      <c r="P22" s="26">
        <v>12742.515359999999</v>
      </c>
      <c r="Q22" s="27"/>
      <c r="R22" s="27"/>
      <c r="S22" s="27"/>
      <c r="T22" s="27"/>
    </row>
    <row r="23" spans="1:20" ht="79.8" x14ac:dyDescent="0.3">
      <c r="A23" s="25" t="s">
        <v>50</v>
      </c>
      <c r="B23" s="40"/>
      <c r="C23" s="40"/>
      <c r="D23" s="40"/>
      <c r="E23" s="40">
        <v>1141</v>
      </c>
      <c r="F23" s="40"/>
      <c r="G23" s="40"/>
      <c r="H23" s="40"/>
      <c r="I23" s="40"/>
      <c r="J23" s="40"/>
      <c r="K23" s="40">
        <v>2502.3993999999998</v>
      </c>
      <c r="L23" s="40"/>
      <c r="M23" s="40"/>
      <c r="N23" s="40"/>
      <c r="O23" s="40"/>
      <c r="P23" s="26">
        <v>3643.3993999999998</v>
      </c>
      <c r="Q23" s="27"/>
      <c r="R23" s="27"/>
      <c r="S23" s="27"/>
      <c r="T23" s="27"/>
    </row>
    <row r="24" spans="1:20" ht="119.4" x14ac:dyDescent="0.3">
      <c r="A24" s="25" t="s">
        <v>51</v>
      </c>
      <c r="B24" s="40">
        <v>72000</v>
      </c>
      <c r="C24" s="40">
        <v>51241.324000000001</v>
      </c>
      <c r="D24" s="40">
        <v>6069.0420000000004</v>
      </c>
      <c r="E24" s="40">
        <v>3352.2207100000001</v>
      </c>
      <c r="F24" s="40">
        <v>1450</v>
      </c>
      <c r="G24" s="40">
        <v>6000</v>
      </c>
      <c r="H24" s="40">
        <v>2422.35</v>
      </c>
      <c r="I24" s="40">
        <v>454.9</v>
      </c>
      <c r="J24" s="40">
        <v>9895.2000000000007</v>
      </c>
      <c r="K24" s="40">
        <v>1589.9</v>
      </c>
      <c r="L24" s="40">
        <v>4008.5949999999998</v>
      </c>
      <c r="M24" s="40">
        <v>2460</v>
      </c>
      <c r="N24" s="40">
        <v>2406.2321299999999</v>
      </c>
      <c r="O24" s="40">
        <v>2654.4982799999998</v>
      </c>
      <c r="P24" s="26">
        <v>166004.26212</v>
      </c>
      <c r="Q24" s="27"/>
      <c r="R24" s="27"/>
      <c r="S24" s="27"/>
      <c r="T24" s="27"/>
    </row>
    <row r="25" spans="1:20" ht="66.599999999999994" x14ac:dyDescent="0.3">
      <c r="A25" s="25" t="s">
        <v>52</v>
      </c>
      <c r="B25" s="40">
        <v>38875.737249999998</v>
      </c>
      <c r="C25" s="40">
        <v>8126.45</v>
      </c>
      <c r="D25" s="40"/>
      <c r="E25" s="40">
        <v>1092.4000000000001</v>
      </c>
      <c r="F25" s="40">
        <v>600</v>
      </c>
      <c r="G25" s="40">
        <v>3217.5039999999999</v>
      </c>
      <c r="H25" s="40">
        <v>274.74799999999999</v>
      </c>
      <c r="I25" s="40">
        <v>385.93299999999999</v>
      </c>
      <c r="J25" s="40">
        <v>400</v>
      </c>
      <c r="K25" s="40">
        <v>310.52440000000001</v>
      </c>
      <c r="L25" s="40">
        <v>1600</v>
      </c>
      <c r="M25" s="40"/>
      <c r="N25" s="40">
        <v>1722.567</v>
      </c>
      <c r="O25" s="40"/>
      <c r="P25" s="26">
        <v>56605.863649999999</v>
      </c>
      <c r="Q25" s="27"/>
      <c r="R25" s="27"/>
      <c r="S25" s="27"/>
      <c r="T25" s="27"/>
    </row>
    <row r="26" spans="1:20" ht="79.8" x14ac:dyDescent="0.3">
      <c r="A26" s="25" t="s">
        <v>53</v>
      </c>
      <c r="B26" s="40">
        <v>1184.614</v>
      </c>
      <c r="C26" s="40">
        <v>1268.9217599999999</v>
      </c>
      <c r="D26" s="40">
        <v>291.69499999999999</v>
      </c>
      <c r="E26" s="40">
        <v>178</v>
      </c>
      <c r="F26" s="40">
        <v>51.75</v>
      </c>
      <c r="G26" s="40">
        <v>296.3</v>
      </c>
      <c r="H26" s="40">
        <v>75</v>
      </c>
      <c r="I26" s="40">
        <v>26</v>
      </c>
      <c r="J26" s="40">
        <v>200</v>
      </c>
      <c r="K26" s="40">
        <v>51.35</v>
      </c>
      <c r="L26" s="40">
        <v>150</v>
      </c>
      <c r="M26" s="40">
        <v>-19.8</v>
      </c>
      <c r="N26" s="40"/>
      <c r="O26" s="40">
        <v>115.24999</v>
      </c>
      <c r="P26" s="26">
        <v>3869.0807500000001</v>
      </c>
      <c r="Q26" s="27"/>
      <c r="R26" s="27"/>
      <c r="S26" s="27"/>
      <c r="T26" s="27"/>
    </row>
    <row r="27" spans="1:20" ht="79.8" x14ac:dyDescent="0.3">
      <c r="A27" s="25" t="s">
        <v>54</v>
      </c>
      <c r="B27" s="40"/>
      <c r="C27" s="40">
        <v>300</v>
      </c>
      <c r="D27" s="40"/>
      <c r="E27" s="40">
        <v>-150</v>
      </c>
      <c r="F27" s="40"/>
      <c r="G27" s="40">
        <v>-150</v>
      </c>
      <c r="H27" s="40"/>
      <c r="I27" s="40"/>
      <c r="J27" s="40">
        <v>150</v>
      </c>
      <c r="K27" s="40"/>
      <c r="L27" s="40"/>
      <c r="M27" s="40"/>
      <c r="N27" s="40"/>
      <c r="O27" s="40"/>
      <c r="P27" s="26">
        <v>150</v>
      </c>
      <c r="Q27" s="27"/>
      <c r="R27" s="27"/>
      <c r="S27" s="27"/>
      <c r="T27" s="27"/>
    </row>
    <row r="28" spans="1:20" ht="53.4" x14ac:dyDescent="0.3">
      <c r="A28" s="25" t="s">
        <v>55</v>
      </c>
      <c r="B28" s="40"/>
      <c r="C28" s="40"/>
      <c r="D28" s="40">
        <v>1187.1579999999999</v>
      </c>
      <c r="E28" s="40"/>
      <c r="F28" s="40">
        <v>94.603809999999996</v>
      </c>
      <c r="G28" s="40">
        <v>873.84166000000005</v>
      </c>
      <c r="H28" s="40"/>
      <c r="I28" s="40"/>
      <c r="J28" s="40"/>
      <c r="K28" s="40"/>
      <c r="L28" s="40">
        <v>228.50899999999999</v>
      </c>
      <c r="M28" s="40"/>
      <c r="N28" s="40"/>
      <c r="O28" s="40"/>
      <c r="P28" s="26">
        <v>2384.11247</v>
      </c>
      <c r="Q28" s="27"/>
      <c r="R28" s="27"/>
      <c r="S28" s="27"/>
      <c r="T28" s="27"/>
    </row>
    <row r="29" spans="1:20" ht="93" x14ac:dyDescent="0.3">
      <c r="A29" s="25" t="s">
        <v>56</v>
      </c>
      <c r="B29" s="40">
        <v>288.50837000000001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26">
        <v>288.50837000000001</v>
      </c>
      <c r="Q29" s="27"/>
      <c r="R29" s="27"/>
      <c r="S29" s="27"/>
      <c r="T29" s="27"/>
    </row>
    <row r="30" spans="1:20" ht="53.4" x14ac:dyDescent="0.3">
      <c r="A30" s="25" t="s">
        <v>57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>
        <v>1025.8822299999999</v>
      </c>
      <c r="P30" s="26">
        <v>1025.8822299999999</v>
      </c>
      <c r="Q30" s="27"/>
      <c r="R30" s="27"/>
      <c r="S30" s="27"/>
      <c r="T30" s="27"/>
    </row>
    <row r="31" spans="1:20" ht="106.2" x14ac:dyDescent="0.3">
      <c r="A31" s="25" t="s">
        <v>58</v>
      </c>
      <c r="B31" s="40"/>
      <c r="C31" s="40"/>
      <c r="D31" s="40">
        <v>650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26">
        <v>650</v>
      </c>
      <c r="Q31" s="27"/>
      <c r="R31" s="27"/>
      <c r="S31" s="27"/>
      <c r="T31" s="27"/>
    </row>
    <row r="32" spans="1:20" ht="53.4" x14ac:dyDescent="0.3">
      <c r="A32" s="25" t="s">
        <v>59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>
        <v>1360.37464</v>
      </c>
      <c r="M32" s="40">
        <v>446.15325000000001</v>
      </c>
      <c r="N32" s="40"/>
      <c r="O32" s="40"/>
      <c r="P32" s="26">
        <v>1806.5278900000001</v>
      </c>
      <c r="Q32" s="27"/>
      <c r="R32" s="27"/>
      <c r="S32" s="27"/>
      <c r="T32" s="27"/>
    </row>
    <row r="33" spans="1:20" ht="66.599999999999994" x14ac:dyDescent="0.3">
      <c r="A33" s="25" t="s">
        <v>60</v>
      </c>
      <c r="B33" s="40">
        <v>2156.7840000000001</v>
      </c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26">
        <v>2156.7840000000001</v>
      </c>
      <c r="Q33" s="27"/>
      <c r="R33" s="27"/>
      <c r="S33" s="27"/>
      <c r="T33" s="27"/>
    </row>
    <row r="34" spans="1:20" ht="53.4" x14ac:dyDescent="0.3">
      <c r="A34" s="25" t="s">
        <v>61</v>
      </c>
      <c r="B34" s="40"/>
      <c r="C34" s="40"/>
      <c r="D34" s="40"/>
      <c r="E34" s="40">
        <v>7091.1059999999998</v>
      </c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26">
        <v>7091.1059999999998</v>
      </c>
      <c r="Q34" s="27"/>
      <c r="R34" s="27"/>
      <c r="S34" s="27"/>
      <c r="T34" s="27"/>
    </row>
    <row r="35" spans="1:20" ht="40.200000000000003" x14ac:dyDescent="0.3">
      <c r="A35" s="25" t="s">
        <v>62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>
        <v>500</v>
      </c>
      <c r="M35" s="40"/>
      <c r="N35" s="40"/>
      <c r="O35" s="40"/>
      <c r="P35" s="26">
        <v>500</v>
      </c>
      <c r="Q35" s="27"/>
      <c r="R35" s="27"/>
      <c r="S35" s="27"/>
      <c r="T35" s="27"/>
    </row>
    <row r="36" spans="1:20" ht="53.4" x14ac:dyDescent="0.3">
      <c r="A36" s="25" t="s">
        <v>63</v>
      </c>
      <c r="B36" s="40"/>
      <c r="C36" s="40"/>
      <c r="D36" s="40"/>
      <c r="E36" s="40">
        <v>59</v>
      </c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26">
        <v>59</v>
      </c>
      <c r="Q36" s="27"/>
      <c r="R36" s="27"/>
      <c r="S36" s="27"/>
      <c r="T36" s="27"/>
    </row>
    <row r="37" spans="1:20" ht="66.599999999999994" x14ac:dyDescent="0.3">
      <c r="A37" s="25" t="s">
        <v>64</v>
      </c>
      <c r="B37" s="40">
        <v>4232.1301700000004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26">
        <v>4232.1301700000004</v>
      </c>
      <c r="Q37" s="27"/>
      <c r="R37" s="27"/>
      <c r="S37" s="27"/>
      <c r="T37" s="27"/>
    </row>
    <row r="38" spans="1:20" ht="79.8" x14ac:dyDescent="0.3">
      <c r="A38" s="25" t="s">
        <v>65</v>
      </c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>
        <v>150.96379999999999</v>
      </c>
      <c r="M38" s="40"/>
      <c r="N38" s="40"/>
      <c r="O38" s="40"/>
      <c r="P38" s="26">
        <v>150.96379999999999</v>
      </c>
      <c r="Q38" s="27"/>
      <c r="R38" s="27"/>
      <c r="S38" s="27"/>
      <c r="T38" s="27"/>
    </row>
    <row r="39" spans="1:20" ht="40.200000000000003" x14ac:dyDescent="0.3">
      <c r="A39" s="25" t="s">
        <v>66</v>
      </c>
      <c r="B39" s="40"/>
      <c r="C39" s="40"/>
      <c r="D39" s="40"/>
      <c r="E39" s="40"/>
      <c r="F39" s="40"/>
      <c r="G39" s="40"/>
      <c r="H39" s="40"/>
      <c r="I39" s="40"/>
      <c r="J39" s="40"/>
      <c r="K39" s="40">
        <v>46.392960000000002</v>
      </c>
      <c r="L39" s="40"/>
      <c r="M39" s="40"/>
      <c r="N39" s="40">
        <v>12.476319999999999</v>
      </c>
      <c r="O39" s="40">
        <v>107.8</v>
      </c>
      <c r="P39" s="26">
        <v>166.66927999999999</v>
      </c>
      <c r="Q39" s="27"/>
      <c r="R39" s="27"/>
      <c r="S39" s="27"/>
      <c r="T39" s="27"/>
    </row>
    <row r="40" spans="1:20" x14ac:dyDescent="0.3">
      <c r="A40" s="33" t="s">
        <v>67</v>
      </c>
      <c r="B40" s="41">
        <v>372783.84763999999</v>
      </c>
      <c r="C40" s="41">
        <v>215466.15411</v>
      </c>
      <c r="D40" s="41">
        <v>65477.923000000003</v>
      </c>
      <c r="E40" s="41">
        <v>61343.44571</v>
      </c>
      <c r="F40" s="41">
        <v>22332.741720000002</v>
      </c>
      <c r="G40" s="41">
        <v>81510.184649999996</v>
      </c>
      <c r="H40" s="41">
        <v>29518.443910000002</v>
      </c>
      <c r="I40" s="41">
        <v>13080.94261</v>
      </c>
      <c r="J40" s="41">
        <v>59698.07129</v>
      </c>
      <c r="K40" s="41">
        <v>24928.040830000002</v>
      </c>
      <c r="L40" s="41">
        <v>76291.268920000002</v>
      </c>
      <c r="M40" s="41">
        <v>26142.788130000001</v>
      </c>
      <c r="N40" s="41">
        <v>51092.074719999997</v>
      </c>
      <c r="O40" s="41">
        <v>36999.407520000001</v>
      </c>
      <c r="P40" s="26">
        <v>1136665.33476</v>
      </c>
      <c r="Q40" s="34"/>
      <c r="R40" s="34"/>
      <c r="S40" s="34"/>
      <c r="T40" s="34"/>
    </row>
    <row r="42" spans="1:20" x14ac:dyDescent="0.3">
      <c r="A42" s="37" t="s">
        <v>30</v>
      </c>
      <c r="B42" s="36">
        <f>Учреждения!B58+'Муниципальные районы'!P40</f>
        <v>2510842.54684</v>
      </c>
    </row>
    <row r="43" spans="1:20" ht="32.25" customHeight="1" x14ac:dyDescent="0.3">
      <c r="A43" s="37" t="str">
        <f>CONCATENATE("Остатки бюджетных средств на ",C2,"г.")</f>
        <v>Остатки бюджетных средств на 06.11.2015г.</v>
      </c>
      <c r="B43" s="36">
        <v>2113803.9</v>
      </c>
    </row>
  </sheetData>
  <pageMargins left="0.35" right="0.23622047244094491" top="0.4" bottom="0.36" header="0.18" footer="0.17"/>
  <pageSetup paperSize="9" scale="6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Учреждения</vt:lpstr>
      <vt:lpstr>Муниципальные районы</vt:lpstr>
      <vt:lpstr>EndData</vt:lpstr>
      <vt:lpstr>EndData1</vt:lpstr>
      <vt:lpstr>EndData2</vt:lpstr>
      <vt:lpstr>StartData</vt:lpstr>
      <vt:lpstr>StartData1</vt:lpstr>
      <vt:lpstr>'Муниципальные районы'!Заголовки_для_печати</vt:lpstr>
      <vt:lpstr>Учреждения!Заголовки_для_печати</vt:lpstr>
      <vt:lpstr>'Муниципальные районы'!Область_печати</vt:lpstr>
      <vt:lpstr>Учреждения!Область_печати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2015-11-09T23:15:13Z</dcterms:modified>
</cp:coreProperties>
</file>