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Учреждения!$33:$34</definedName>
    <definedName name="_xlnm.Print_Area" localSheetId="1">'Муниципальные районы'!$A$1:$P$26</definedName>
    <definedName name="_xlnm.Print_Area" localSheetId="0">Учреждения!$A$1:$E$74</definedName>
  </definedNames>
  <calcPr calcId="145621" refMode="R1C1"/>
</workbook>
</file>

<file path=xl/calcChain.xml><?xml version="1.0" encoding="utf-8"?>
<calcChain xmlns="http://schemas.openxmlformats.org/spreadsheetml/2006/main">
  <c r="E8" i="1" l="1"/>
  <c r="E31" i="1" l="1"/>
  <c r="B24" i="2" l="1"/>
  <c r="E9" i="1"/>
  <c r="E21" i="1"/>
  <c r="E20" i="1"/>
  <c r="E16" i="1"/>
  <c r="E19" i="1" l="1"/>
  <c r="E14" i="1"/>
  <c r="A2" i="2" l="1"/>
  <c r="B2" i="2" s="1"/>
  <c r="C2" i="2" s="1"/>
  <c r="A2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<sst xmlns="http://schemas.openxmlformats.org/spreadsheetml/2006/main" count="112" uniqueCount="110">
  <si>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</si>
  <si>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</si>
  <si>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</si>
  <si>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</si>
  <si>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</si>
  <si>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</si>
  <si>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</si>
  <si>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</si>
  <si>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</si>
  <si>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</si>
  <si>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</si>
  <si>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</si>
  <si>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</si>
  <si>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</si>
  <si>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</si>
  <si>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</si>
  <si>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</si>
  <si>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</si>
  <si>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</si>
  <si>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</si>
  <si>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</si>
  <si>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</si>
  <si>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</si>
  <si>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</si>
  <si>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</si>
  <si>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</si>
  <si>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</si>
  <si>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</si>
  <si>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</si>
  <si>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</si>
  <si>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</si>
  <si>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</si>
  <si>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</si>
  <si>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</si>
  <si>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</si>
  <si>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</si>
  <si>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</si>
  <si>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</si>
  <si>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</si>
  <si>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</si>
  <si>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оплату работ по технологическому присоединению потребителей микрорайона жилой застройки в районе 110 квартала в г. Петропавловск-Камчатском</t>
  </si>
  <si>
    <t>Иные межбюджетные трансферты на приобретение и установку котлов и сетевых насосов котельной "Центральная" с. Слаутное Пенжинского района</t>
  </si>
  <si>
    <t>Иные межбюджетные трансферты на приобретение (обустройство) вольеров для безнадзорных животных</t>
  </si>
  <si>
    <t>Иные межбюджетные трансферты на капитальный ремонт, установку двух дополнительных котлов на жидком топливе KS-400 в котельной № 6, прокладку дополнительного участка теплотрассы в канале от котельной № 6  ООО "Коммунэнерго УК МР" в Усть-Камчатском сельском поселении Камчатского края</t>
  </si>
  <si>
    <t>Иные межбюджетные трансферты на подготовку к отопительному зимнему периоду  многоквартирных домов в Камчатском крае</t>
  </si>
  <si>
    <t>Иные межбюджетные трансферты на выполнение работ по благоустройству территорий, на которых располагаются объекты социальной инфраструктуры</t>
  </si>
  <si>
    <t>Расходы, связанные с особым режимом безопасного функционирования закрытых административно-территориальных образований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</si>
  <si>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</si>
  <si>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</si>
  <si>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</si>
  <si>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12.11.2015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</si>
  <si>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</si>
  <si>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</si>
  <si>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</si>
  <si>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</si>
  <si>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</si>
  <si>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</si>
  <si>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</si>
  <si>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</si>
  <si>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</si>
  <si>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</si>
  <si>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</si>
  <si>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</si>
  <si>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</si>
  <si>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</si>
  <si>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</si>
  <si>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</si>
  <si>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</si>
  <si>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</si>
  <si>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</si>
  <si>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</si>
  <si>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</si>
  <si>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</si>
  <si>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</si>
  <si>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</si>
  <si>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</si>
  <si>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</si>
  <si>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</si>
  <si>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</si>
  <si>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</si>
  <si>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</si>
  <si>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</si>
  <si>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</si>
  <si>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</si>
  <si>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</si>
  <si>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</si>
  <si>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</si>
  <si>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</si>
  <si>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</si>
  <si>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06.11.2015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</si>
  <si>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</si>
  <si>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</si>
  <si>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</si>
  <si>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</si>
  <si>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</si>
  <si>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Субсидии бюджетам субъектов Российской Федерации на реализацию федеральных целевых программ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</si>
  <si>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</si>
  <si>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</si>
  <si>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</si>
  <si>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</si>
  <si>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</si>
  <si>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</si>
  <si>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</si>
  <si>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Межбюджетные трансферты, передаваемые бюджетам субъектов Российской Федерации,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</si>
  <si>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</si>
  <si>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</si>
  <si>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</si>
  <si>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</si>
  <si>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</si>
  <si>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Единая субвенция бюджетам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</si>
</sst>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BreakPreview" topLeftCell="A25" zoomScaleNormal="100" zoomScaleSheetLayoutView="100" workbookViewId="0">
      <selection activeCell="C34" sqref="C34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7773437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89</v>
      </c>
      <c r="G1" s="32" t="str">
        <f>TEXT(F1,"[$-FC19]ДД ММММ")</f>
        <v>06 ноября</v>
      </c>
      <c r="H1" s="32" t="str">
        <f>TEXT(F1,"[$-FC19]ДД.ММ.ГГГ \г")</f>
        <v>06.11.2015 г</v>
      </c>
    </row>
    <row r="2" spans="1:9" ht="15.6" x14ac:dyDescent="0.3">
      <c r="A2" s="45" t="str">
        <f>CONCATENATE("с ",G1," по ",G2,"ода")</f>
        <v>с 06 ноября по 12 ноября 2015 года</v>
      </c>
      <c r="B2" s="45"/>
      <c r="C2" s="45"/>
      <c r="D2" s="45"/>
      <c r="E2" s="45"/>
      <c r="F2" s="31" t="s">
        <v>50</v>
      </c>
      <c r="G2" s="32" t="str">
        <f>TEXT(F2,"[$-FC19]ДД ММММ ГГГ \г")</f>
        <v>12 ноября 2015 г</v>
      </c>
      <c r="H2" s="32" t="str">
        <f>TEXT(F2,"[$-FC19]ДД.ММ.ГГГ \г")</f>
        <v>12.11.2015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06.11.2015 г.</v>
      </c>
      <c r="B5" s="47"/>
      <c r="C5" s="47"/>
      <c r="D5" s="48"/>
      <c r="E5" s="8">
        <v>2113803.9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E31-E9</f>
        <v>419440.26696000062</v>
      </c>
    </row>
    <row r="9" spans="1:9" x14ac:dyDescent="0.3">
      <c r="A9" s="57" t="s">
        <v>4</v>
      </c>
      <c r="B9" s="56"/>
      <c r="C9" s="56"/>
      <c r="D9" s="56"/>
      <c r="E9" s="14">
        <f>SUM(E10:E30)</f>
        <v>2769563.4999999995</v>
      </c>
    </row>
    <row r="10" spans="1:9" x14ac:dyDescent="0.3">
      <c r="A10" s="58" t="s">
        <v>90</v>
      </c>
      <c r="B10" s="59"/>
      <c r="C10" s="59"/>
      <c r="D10" s="60"/>
      <c r="E10" s="14">
        <v>2563856</v>
      </c>
    </row>
    <row r="11" spans="1:9" ht="32.4" customHeight="1" x14ac:dyDescent="0.3">
      <c r="A11" s="58" t="s">
        <v>92</v>
      </c>
      <c r="B11" s="59"/>
      <c r="C11" s="59"/>
      <c r="D11" s="60"/>
      <c r="E11" s="14">
        <v>37175</v>
      </c>
    </row>
    <row r="12" spans="1:9" ht="30" customHeight="1" x14ac:dyDescent="0.3">
      <c r="A12" s="58" t="s">
        <v>91</v>
      </c>
      <c r="B12" s="59"/>
      <c r="C12" s="59"/>
      <c r="D12" s="60"/>
      <c r="E12" s="14">
        <v>828.2</v>
      </c>
    </row>
    <row r="13" spans="1:9" ht="25.8" customHeight="1" x14ac:dyDescent="0.3">
      <c r="A13" s="58" t="s">
        <v>93</v>
      </c>
      <c r="B13" s="59"/>
      <c r="C13" s="59"/>
      <c r="D13" s="60"/>
      <c r="E13" s="14">
        <v>12.5</v>
      </c>
    </row>
    <row r="14" spans="1:9" ht="43.8" customHeight="1" x14ac:dyDescent="0.3">
      <c r="A14" s="58" t="s">
        <v>94</v>
      </c>
      <c r="B14" s="59"/>
      <c r="C14" s="59"/>
      <c r="D14" s="60"/>
      <c r="E14" s="14">
        <f>1502.5+3060.9</f>
        <v>4563.3999999999996</v>
      </c>
    </row>
    <row r="15" spans="1:9" ht="22.2" customHeight="1" x14ac:dyDescent="0.3">
      <c r="A15" s="58" t="s">
        <v>95</v>
      </c>
      <c r="B15" s="59"/>
      <c r="C15" s="59"/>
      <c r="D15" s="60"/>
      <c r="E15" s="14">
        <v>709</v>
      </c>
    </row>
    <row r="16" spans="1:9" ht="30" customHeight="1" x14ac:dyDescent="0.3">
      <c r="A16" s="58" t="s">
        <v>96</v>
      </c>
      <c r="B16" s="59"/>
      <c r="C16" s="59"/>
      <c r="D16" s="60"/>
      <c r="E16" s="14">
        <f>12318.6+0.7+14+9057.2</f>
        <v>21390.5</v>
      </c>
    </row>
    <row r="17" spans="1:5" ht="42" customHeight="1" x14ac:dyDescent="0.3">
      <c r="A17" s="58" t="s">
        <v>97</v>
      </c>
      <c r="B17" s="59"/>
      <c r="C17" s="59"/>
      <c r="D17" s="60"/>
      <c r="E17" s="14">
        <v>95</v>
      </c>
    </row>
    <row r="18" spans="1:5" ht="46.8" customHeight="1" x14ac:dyDescent="0.3">
      <c r="A18" s="58" t="s">
        <v>98</v>
      </c>
      <c r="B18" s="59"/>
      <c r="C18" s="59"/>
      <c r="D18" s="60"/>
      <c r="E18" s="14">
        <v>1191.2</v>
      </c>
    </row>
    <row r="19" spans="1:5" ht="28.2" customHeight="1" x14ac:dyDescent="0.3">
      <c r="A19" s="58" t="s">
        <v>99</v>
      </c>
      <c r="B19" s="59"/>
      <c r="C19" s="59"/>
      <c r="D19" s="60"/>
      <c r="E19" s="14">
        <f>6643.4+6834.4+4.6</f>
        <v>13482.4</v>
      </c>
    </row>
    <row r="20" spans="1:5" ht="33.6" customHeight="1" x14ac:dyDescent="0.3">
      <c r="A20" s="58" t="s">
        <v>100</v>
      </c>
      <c r="B20" s="59"/>
      <c r="C20" s="59"/>
      <c r="D20" s="60"/>
      <c r="E20" s="14">
        <f>6.9+538.5+173.9+170+28.6</f>
        <v>917.9</v>
      </c>
    </row>
    <row r="21" spans="1:5" ht="27.6" customHeight="1" x14ac:dyDescent="0.3">
      <c r="A21" s="58" t="s">
        <v>101</v>
      </c>
      <c r="B21" s="59"/>
      <c r="C21" s="59"/>
      <c r="D21" s="60"/>
      <c r="E21" s="14">
        <f>558.8+72.1</f>
        <v>630.9</v>
      </c>
    </row>
    <row r="22" spans="1:5" ht="30.6" customHeight="1" x14ac:dyDescent="0.3">
      <c r="A22" s="58" t="s">
        <v>102</v>
      </c>
      <c r="B22" s="59"/>
      <c r="C22" s="59"/>
      <c r="D22" s="60"/>
      <c r="E22" s="14">
        <v>120900</v>
      </c>
    </row>
    <row r="23" spans="1:5" ht="42" customHeight="1" x14ac:dyDescent="0.3">
      <c r="A23" s="58" t="s">
        <v>103</v>
      </c>
      <c r="B23" s="59"/>
      <c r="C23" s="59"/>
      <c r="D23" s="60"/>
      <c r="E23" s="14">
        <v>151</v>
      </c>
    </row>
    <row r="24" spans="1:5" ht="30.6" customHeight="1" x14ac:dyDescent="0.3">
      <c r="A24" s="58" t="s">
        <v>104</v>
      </c>
      <c r="B24" s="59"/>
      <c r="C24" s="59"/>
      <c r="D24" s="60"/>
      <c r="E24" s="14">
        <v>198.8</v>
      </c>
    </row>
    <row r="25" spans="1:5" ht="47.4" customHeight="1" x14ac:dyDescent="0.3">
      <c r="A25" s="58" t="s">
        <v>105</v>
      </c>
      <c r="B25" s="59"/>
      <c r="C25" s="59"/>
      <c r="D25" s="60"/>
      <c r="E25" s="14">
        <v>311.8</v>
      </c>
    </row>
    <row r="26" spans="1:5" ht="47.4" customHeight="1" x14ac:dyDescent="0.3">
      <c r="A26" s="58" t="s">
        <v>106</v>
      </c>
      <c r="B26" s="59"/>
      <c r="C26" s="59"/>
      <c r="D26" s="60"/>
      <c r="E26" s="14">
        <v>557.4</v>
      </c>
    </row>
    <row r="27" spans="1:5" ht="32.4" customHeight="1" x14ac:dyDescent="0.3">
      <c r="A27" s="58" t="s">
        <v>102</v>
      </c>
      <c r="B27" s="59"/>
      <c r="C27" s="59"/>
      <c r="D27" s="60"/>
      <c r="E27" s="14">
        <v>1736.1</v>
      </c>
    </row>
    <row r="28" spans="1:5" ht="27.6" customHeight="1" x14ac:dyDescent="0.3">
      <c r="A28" s="58" t="s">
        <v>107</v>
      </c>
      <c r="B28" s="59"/>
      <c r="C28" s="59"/>
      <c r="D28" s="60"/>
      <c r="E28" s="14">
        <v>500</v>
      </c>
    </row>
    <row r="29" spans="1:5" ht="27.6" customHeight="1" x14ac:dyDescent="0.3">
      <c r="A29" s="58" t="s">
        <v>108</v>
      </c>
      <c r="B29" s="59"/>
      <c r="C29" s="59"/>
      <c r="D29" s="60"/>
      <c r="E29" s="14">
        <v>248.9</v>
      </c>
    </row>
    <row r="30" spans="1:5" x14ac:dyDescent="0.3">
      <c r="A30" s="58" t="s">
        <v>109</v>
      </c>
      <c r="B30" s="59"/>
      <c r="C30" s="59"/>
      <c r="D30" s="60"/>
      <c r="E30" s="14">
        <v>107.5</v>
      </c>
    </row>
    <row r="31" spans="1:5" x14ac:dyDescent="0.3">
      <c r="A31" s="49" t="s">
        <v>5</v>
      </c>
      <c r="B31" s="50"/>
      <c r="C31" s="50"/>
      <c r="D31" s="50"/>
      <c r="E31" s="13">
        <f>'Муниципальные районы'!B25-Учреждения!E5+'Муниципальные районы'!B24</f>
        <v>3189003.7669600002</v>
      </c>
    </row>
    <row r="32" spans="1:5" x14ac:dyDescent="0.3">
      <c r="A32" s="15"/>
      <c r="B32" s="16"/>
      <c r="C32" s="16"/>
      <c r="D32" s="6"/>
      <c r="E32" s="17"/>
    </row>
    <row r="33" spans="1:5" x14ac:dyDescent="0.3">
      <c r="A33" s="51" t="s">
        <v>14</v>
      </c>
      <c r="B33" s="53" t="s">
        <v>6</v>
      </c>
      <c r="C33" s="54" t="s">
        <v>7</v>
      </c>
      <c r="D33" s="54"/>
      <c r="E33" s="54"/>
    </row>
    <row r="34" spans="1:5" ht="82.8" x14ac:dyDescent="0.3">
      <c r="A34" s="52"/>
      <c r="B34" s="53"/>
      <c r="C34" s="18" t="s">
        <v>8</v>
      </c>
      <c r="D34" s="18" t="s">
        <v>9</v>
      </c>
      <c r="E34" s="18" t="s">
        <v>10</v>
      </c>
    </row>
    <row r="35" spans="1:5" x14ac:dyDescent="0.3">
      <c r="A35" s="21" t="s">
        <v>51</v>
      </c>
      <c r="B35" s="19">
        <v>1183.3779</v>
      </c>
      <c r="C35" s="19"/>
      <c r="D35" s="19"/>
      <c r="E35" s="19"/>
    </row>
    <row r="36" spans="1:5" x14ac:dyDescent="0.3">
      <c r="A36" s="21" t="s">
        <v>52</v>
      </c>
      <c r="B36" s="19">
        <v>856.42854999999997</v>
      </c>
      <c r="C36" s="19">
        <v>460</v>
      </c>
      <c r="D36" s="19"/>
      <c r="E36" s="19"/>
    </row>
    <row r="37" spans="1:5" x14ac:dyDescent="0.3">
      <c r="A37" s="21" t="s">
        <v>53</v>
      </c>
      <c r="B37" s="19">
        <v>5051.1012000000001</v>
      </c>
      <c r="C37" s="19">
        <v>5051.1012000000001</v>
      </c>
      <c r="D37" s="19"/>
      <c r="E37" s="19"/>
    </row>
    <row r="38" spans="1:5" x14ac:dyDescent="0.3">
      <c r="A38" s="21" t="s">
        <v>54</v>
      </c>
      <c r="B38" s="19">
        <v>45751.228920000001</v>
      </c>
      <c r="C38" s="19">
        <v>1653.1143199999999</v>
      </c>
      <c r="D38" s="19">
        <v>932.69251999999994</v>
      </c>
      <c r="E38" s="19"/>
    </row>
    <row r="39" spans="1:5" ht="27.6" x14ac:dyDescent="0.3">
      <c r="A39" s="21" t="s">
        <v>55</v>
      </c>
      <c r="B39" s="19">
        <v>9639.7659399999993</v>
      </c>
      <c r="C39" s="19">
        <v>161.87700000000001</v>
      </c>
      <c r="D39" s="19"/>
      <c r="E39" s="19"/>
    </row>
    <row r="40" spans="1:5" x14ac:dyDescent="0.3">
      <c r="A40" s="21" t="s">
        <v>56</v>
      </c>
      <c r="B40" s="19">
        <v>6670.4871999999996</v>
      </c>
      <c r="C40" s="19"/>
      <c r="D40" s="19">
        <v>3.5</v>
      </c>
      <c r="E40" s="19"/>
    </row>
    <row r="41" spans="1:5" x14ac:dyDescent="0.3">
      <c r="A41" s="21" t="s">
        <v>57</v>
      </c>
      <c r="B41" s="19">
        <v>1554.4041099999999</v>
      </c>
      <c r="C41" s="19"/>
      <c r="D41" s="19"/>
      <c r="E41" s="19"/>
    </row>
    <row r="42" spans="1:5" ht="27.6" x14ac:dyDescent="0.3">
      <c r="A42" s="21" t="s">
        <v>58</v>
      </c>
      <c r="B42" s="19">
        <v>151376.34179999999</v>
      </c>
      <c r="C42" s="19"/>
      <c r="D42" s="19"/>
      <c r="E42" s="19">
        <v>3026.0160000000001</v>
      </c>
    </row>
    <row r="43" spans="1:5" x14ac:dyDescent="0.3">
      <c r="A43" s="21" t="s">
        <v>59</v>
      </c>
      <c r="B43" s="19">
        <v>7145</v>
      </c>
      <c r="C43" s="19">
        <v>2200</v>
      </c>
      <c r="D43" s="19">
        <v>30</v>
      </c>
      <c r="E43" s="19">
        <v>900</v>
      </c>
    </row>
    <row r="44" spans="1:5" x14ac:dyDescent="0.3">
      <c r="A44" s="21" t="s">
        <v>60</v>
      </c>
      <c r="B44" s="19">
        <v>34104.195720000003</v>
      </c>
      <c r="C44" s="19">
        <v>1443.47486</v>
      </c>
      <c r="D44" s="19">
        <v>635.01103999999998</v>
      </c>
      <c r="E44" s="19"/>
    </row>
    <row r="45" spans="1:5" x14ac:dyDescent="0.3">
      <c r="A45" s="21" t="s">
        <v>61</v>
      </c>
      <c r="B45" s="19">
        <v>5614.6390799999999</v>
      </c>
      <c r="C45" s="19">
        <v>1863.84798</v>
      </c>
      <c r="D45" s="19">
        <v>100.55371</v>
      </c>
      <c r="E45" s="19">
        <v>102.88799</v>
      </c>
    </row>
    <row r="46" spans="1:5" x14ac:dyDescent="0.3">
      <c r="A46" s="21" t="s">
        <v>62</v>
      </c>
      <c r="B46" s="19">
        <v>62059.417809999999</v>
      </c>
      <c r="C46" s="19">
        <v>2216.9237699999999</v>
      </c>
      <c r="D46" s="19"/>
      <c r="E46" s="19">
        <v>17601.42051</v>
      </c>
    </row>
    <row r="47" spans="1:5" x14ac:dyDescent="0.3">
      <c r="A47" s="21" t="s">
        <v>63</v>
      </c>
      <c r="B47" s="19">
        <v>735.08196999999996</v>
      </c>
      <c r="C47" s="19"/>
      <c r="D47" s="19"/>
      <c r="E47" s="19"/>
    </row>
    <row r="48" spans="1:5" x14ac:dyDescent="0.3">
      <c r="A48" s="21" t="s">
        <v>64</v>
      </c>
      <c r="B48" s="19">
        <v>4535.1438699999999</v>
      </c>
      <c r="C48" s="19"/>
      <c r="D48" s="19"/>
      <c r="E48" s="19"/>
    </row>
    <row r="49" spans="1:5" ht="27.6" x14ac:dyDescent="0.3">
      <c r="A49" s="21" t="s">
        <v>65</v>
      </c>
      <c r="B49" s="19">
        <v>3247.8038700000002</v>
      </c>
      <c r="C49" s="19"/>
      <c r="D49" s="19">
        <v>8.4436499999999999</v>
      </c>
      <c r="E49" s="19"/>
    </row>
    <row r="50" spans="1:5" x14ac:dyDescent="0.3">
      <c r="A50" s="21" t="s">
        <v>66</v>
      </c>
      <c r="B50" s="19">
        <v>5883.1437999999998</v>
      </c>
      <c r="C50" s="19"/>
      <c r="D50" s="19"/>
      <c r="E50" s="19"/>
    </row>
    <row r="51" spans="1:5" x14ac:dyDescent="0.3">
      <c r="A51" s="21" t="s">
        <v>67</v>
      </c>
      <c r="B51" s="19">
        <v>113.91714</v>
      </c>
      <c r="C51" s="19"/>
      <c r="D51" s="19"/>
      <c r="E51" s="19"/>
    </row>
    <row r="52" spans="1:5" x14ac:dyDescent="0.3">
      <c r="A52" s="21" t="s">
        <v>68</v>
      </c>
      <c r="B52" s="19">
        <v>3070.5204199999998</v>
      </c>
      <c r="C52" s="19">
        <v>824.39013</v>
      </c>
      <c r="D52" s="19">
        <v>17.990110000000001</v>
      </c>
      <c r="E52" s="19"/>
    </row>
    <row r="53" spans="1:5" x14ac:dyDescent="0.3">
      <c r="A53" s="21" t="s">
        <v>69</v>
      </c>
      <c r="B53" s="19">
        <v>804.65197999999998</v>
      </c>
      <c r="C53" s="19">
        <v>245.64400000000001</v>
      </c>
      <c r="D53" s="19"/>
      <c r="E53" s="19"/>
    </row>
    <row r="54" spans="1:5" ht="27.6" x14ac:dyDescent="0.3">
      <c r="A54" s="21" t="s">
        <v>70</v>
      </c>
      <c r="B54" s="19">
        <v>-277.48689000000002</v>
      </c>
      <c r="C54" s="19"/>
      <c r="D54" s="19"/>
      <c r="E54" s="19">
        <v>-89.831850000000003</v>
      </c>
    </row>
    <row r="55" spans="1:5" x14ac:dyDescent="0.3">
      <c r="A55" s="21" t="s">
        <v>71</v>
      </c>
      <c r="B55" s="19">
        <v>58.903649999999999</v>
      </c>
      <c r="C55" s="19"/>
      <c r="D55" s="19"/>
      <c r="E55" s="19"/>
    </row>
    <row r="56" spans="1:5" x14ac:dyDescent="0.3">
      <c r="A56" s="21" t="s">
        <v>72</v>
      </c>
      <c r="B56" s="19">
        <v>65390.555630000003</v>
      </c>
      <c r="C56" s="19">
        <v>295.48680999999999</v>
      </c>
      <c r="D56" s="19"/>
      <c r="E56" s="19"/>
    </row>
    <row r="57" spans="1:5" x14ac:dyDescent="0.3">
      <c r="A57" s="21" t="s">
        <v>73</v>
      </c>
      <c r="B57" s="19">
        <v>9.9250000000000007</v>
      </c>
      <c r="C57" s="19"/>
      <c r="D57" s="19"/>
      <c r="E57" s="19"/>
    </row>
    <row r="58" spans="1:5" x14ac:dyDescent="0.3">
      <c r="A58" s="21" t="s">
        <v>74</v>
      </c>
      <c r="B58" s="19">
        <v>5251.5417100000004</v>
      </c>
      <c r="C58" s="19">
        <v>4000</v>
      </c>
      <c r="D58" s="19">
        <v>800</v>
      </c>
      <c r="E58" s="19"/>
    </row>
    <row r="59" spans="1:5" x14ac:dyDescent="0.3">
      <c r="A59" s="21" t="s">
        <v>75</v>
      </c>
      <c r="B59" s="19">
        <v>350</v>
      </c>
      <c r="C59" s="19">
        <v>350</v>
      </c>
      <c r="D59" s="19"/>
      <c r="E59" s="19"/>
    </row>
    <row r="60" spans="1:5" x14ac:dyDescent="0.3">
      <c r="A60" s="21" t="s">
        <v>76</v>
      </c>
      <c r="B60" s="19">
        <v>40</v>
      </c>
      <c r="C60" s="19"/>
      <c r="D60" s="19"/>
      <c r="E60" s="19"/>
    </row>
    <row r="61" spans="1:5" x14ac:dyDescent="0.3">
      <c r="A61" s="21" t="s">
        <v>77</v>
      </c>
      <c r="B61" s="19">
        <v>412</v>
      </c>
      <c r="C61" s="19">
        <v>200</v>
      </c>
      <c r="D61" s="19">
        <v>80</v>
      </c>
      <c r="E61" s="19"/>
    </row>
    <row r="62" spans="1:5" x14ac:dyDescent="0.3">
      <c r="A62" s="21" t="s">
        <v>78</v>
      </c>
      <c r="B62" s="19">
        <v>271.85318999999998</v>
      </c>
      <c r="C62" s="19">
        <v>157.82819000000001</v>
      </c>
      <c r="D62" s="19"/>
      <c r="E62" s="19"/>
    </row>
    <row r="63" spans="1:5" ht="27.6" x14ac:dyDescent="0.3">
      <c r="A63" s="21" t="s">
        <v>79</v>
      </c>
      <c r="B63" s="19">
        <v>25003.49541</v>
      </c>
      <c r="C63" s="19">
        <v>16500</v>
      </c>
      <c r="D63" s="19">
        <v>5000</v>
      </c>
      <c r="E63" s="19"/>
    </row>
    <row r="64" spans="1:5" ht="27.6" x14ac:dyDescent="0.3">
      <c r="A64" s="21" t="s">
        <v>80</v>
      </c>
      <c r="B64" s="19">
        <v>34.292439999999999</v>
      </c>
      <c r="C64" s="19"/>
      <c r="D64" s="19"/>
      <c r="E64" s="19"/>
    </row>
    <row r="65" spans="1:5" x14ac:dyDescent="0.3">
      <c r="A65" s="21" t="s">
        <v>81</v>
      </c>
      <c r="B65" s="19">
        <v>1250.3259800000001</v>
      </c>
      <c r="C65" s="19">
        <v>120</v>
      </c>
      <c r="D65" s="19"/>
      <c r="E65" s="19"/>
    </row>
    <row r="66" spans="1:5" x14ac:dyDescent="0.3">
      <c r="A66" s="21" t="s">
        <v>82</v>
      </c>
      <c r="B66" s="19">
        <v>553.08772999999997</v>
      </c>
      <c r="C66" s="19"/>
      <c r="D66" s="19"/>
      <c r="E66" s="19"/>
    </row>
    <row r="67" spans="1:5" x14ac:dyDescent="0.3">
      <c r="A67" s="21" t="s">
        <v>83</v>
      </c>
      <c r="B67" s="19">
        <v>-3350.36285</v>
      </c>
      <c r="C67" s="19"/>
      <c r="D67" s="19"/>
      <c r="E67" s="19">
        <v>639.96900000000005</v>
      </c>
    </row>
    <row r="68" spans="1:5" x14ac:dyDescent="0.3">
      <c r="A68" s="21" t="s">
        <v>84</v>
      </c>
      <c r="B68" s="19">
        <v>2179.2868800000001</v>
      </c>
      <c r="C68" s="19">
        <v>1735.92651</v>
      </c>
      <c r="D68" s="19">
        <v>166.75390999999999</v>
      </c>
      <c r="E68" s="19"/>
    </row>
    <row r="69" spans="1:5" x14ac:dyDescent="0.3">
      <c r="A69" s="21" t="s">
        <v>85</v>
      </c>
      <c r="B69" s="19">
        <v>30.172000000000001</v>
      </c>
      <c r="C69" s="19">
        <v>24.42</v>
      </c>
      <c r="D69" s="19"/>
      <c r="E69" s="19"/>
    </row>
    <row r="70" spans="1:5" x14ac:dyDescent="0.3">
      <c r="A70" s="21" t="s">
        <v>86</v>
      </c>
      <c r="B70" s="19">
        <v>1178.8389999999999</v>
      </c>
      <c r="C70" s="19"/>
      <c r="D70" s="19"/>
      <c r="E70" s="19"/>
    </row>
    <row r="71" spans="1:5" x14ac:dyDescent="0.3">
      <c r="A71" s="21" t="s">
        <v>87</v>
      </c>
      <c r="B71" s="19">
        <v>22.6</v>
      </c>
      <c r="C71" s="19"/>
      <c r="D71" s="19"/>
      <c r="E71" s="19"/>
    </row>
    <row r="72" spans="1:5" x14ac:dyDescent="0.3">
      <c r="A72" s="23" t="s">
        <v>88</v>
      </c>
      <c r="B72" s="20">
        <v>447805.68015999999</v>
      </c>
      <c r="C72" s="20">
        <v>39504.034769999998</v>
      </c>
      <c r="D72" s="20">
        <v>7774.9449400000003</v>
      </c>
      <c r="E72" s="20">
        <v>22180.461650000001</v>
      </c>
    </row>
  </sheetData>
  <mergeCells count="31">
    <mergeCell ref="A30:D30"/>
    <mergeCell ref="A11:D11"/>
    <mergeCell ref="A16:D16"/>
    <mergeCell ref="A17:D17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1:E1"/>
    <mergeCell ref="A2:E2"/>
    <mergeCell ref="A5:D5"/>
    <mergeCell ref="A31:D31"/>
    <mergeCell ref="A33:A34"/>
    <mergeCell ref="B33:B34"/>
    <mergeCell ref="C33:E33"/>
    <mergeCell ref="A7:D7"/>
    <mergeCell ref="A8:D8"/>
    <mergeCell ref="A9:D9"/>
    <mergeCell ref="A10:D10"/>
    <mergeCell ref="A12:D12"/>
    <mergeCell ref="A13:D13"/>
    <mergeCell ref="A14:D14"/>
    <mergeCell ref="A15:D15"/>
    <mergeCell ref="A18:D18"/>
  </mergeCells>
  <pageMargins left="0.70866141732283472" right="0.17" top="0.32" bottom="0.49" header="0.17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topLeftCell="A17" zoomScaleNormal="100" zoomScaleSheetLayoutView="100" workbookViewId="0">
      <selection activeCell="C25" sqref="C25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</cols>
  <sheetData>
    <row r="1" spans="1:20" s="29" customFormat="1" ht="15.6" x14ac:dyDescent="0.3">
      <c r="A1" s="43" t="s">
        <v>50</v>
      </c>
      <c r="C1" s="30" t="s">
        <v>13</v>
      </c>
    </row>
    <row r="2" spans="1:20" x14ac:dyDescent="0.3">
      <c r="A2" s="38" t="str">
        <f>TEXT(EndData2,"[$-FC19]ДД.ММ.ГГГ")</f>
        <v>12.11.2015</v>
      </c>
      <c r="B2" s="38">
        <f>A2+1</f>
        <v>42321</v>
      </c>
      <c r="C2" s="44" t="str">
        <f>TEXT(B2,"[$-FC19]ДД.ММ.ГГГ")</f>
        <v>13.11.2015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>
        <v>48.9985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>
        <v>470.96035999999998</v>
      </c>
      <c r="P4" s="26">
        <v>519.95885999999996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32610.07562</v>
      </c>
      <c r="C5" s="40">
        <v>868.57899999999995</v>
      </c>
      <c r="D5" s="40"/>
      <c r="E5" s="40"/>
      <c r="F5" s="40"/>
      <c r="G5" s="40"/>
      <c r="H5" s="40"/>
      <c r="I5" s="40"/>
      <c r="J5" s="40"/>
      <c r="K5" s="40"/>
      <c r="L5" s="40">
        <v>1328.0888500000001</v>
      </c>
      <c r="M5" s="40"/>
      <c r="N5" s="40"/>
      <c r="O5" s="40"/>
      <c r="P5" s="26">
        <v>34806.743470000001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>
        <v>12310.60671</v>
      </c>
      <c r="C6" s="40"/>
      <c r="D6" s="40"/>
      <c r="E6" s="40"/>
      <c r="F6" s="40"/>
      <c r="G6" s="40"/>
      <c r="H6" s="40"/>
      <c r="I6" s="40"/>
      <c r="J6" s="40"/>
      <c r="K6" s="40">
        <v>2200</v>
      </c>
      <c r="L6" s="40"/>
      <c r="M6" s="40"/>
      <c r="N6" s="40"/>
      <c r="O6" s="40"/>
      <c r="P6" s="26">
        <v>14510.60671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>
        <v>-359.72143999999997</v>
      </c>
      <c r="P7" s="26">
        <v>-359.72143999999997</v>
      </c>
      <c r="Q7" s="27"/>
      <c r="R7" s="27"/>
      <c r="S7" s="27"/>
      <c r="T7" s="27"/>
    </row>
    <row r="8" spans="1:20" ht="119.4" x14ac:dyDescent="0.3">
      <c r="A8" s="25" t="s">
        <v>35</v>
      </c>
      <c r="B8" s="40">
        <v>11.086320000000001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11.086320000000001</v>
      </c>
      <c r="Q8" s="27"/>
      <c r="R8" s="27"/>
      <c r="S8" s="27"/>
      <c r="T8" s="27"/>
    </row>
    <row r="9" spans="1:20" ht="106.2" x14ac:dyDescent="0.3">
      <c r="A9" s="25" t="s">
        <v>36</v>
      </c>
      <c r="B9" s="40">
        <v>-473.24747000000002</v>
      </c>
      <c r="C9" s="40"/>
      <c r="D9" s="40"/>
      <c r="E9" s="40"/>
      <c r="F9" s="40"/>
      <c r="G9" s="40"/>
      <c r="H9" s="40"/>
      <c r="I9" s="40"/>
      <c r="J9" s="40">
        <v>-16.837</v>
      </c>
      <c r="K9" s="40"/>
      <c r="L9" s="40"/>
      <c r="M9" s="40"/>
      <c r="N9" s="40"/>
      <c r="O9" s="40">
        <v>-359.29</v>
      </c>
      <c r="P9" s="26">
        <v>-849.37446999999997</v>
      </c>
      <c r="Q9" s="27"/>
      <c r="R9" s="27"/>
      <c r="S9" s="27"/>
      <c r="T9" s="27"/>
    </row>
    <row r="10" spans="1:20" ht="119.4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>
        <v>-814.54665999999997</v>
      </c>
      <c r="O10" s="40"/>
      <c r="P10" s="26">
        <v>-814.54665999999997</v>
      </c>
      <c r="Q10" s="27"/>
      <c r="R10" s="27"/>
      <c r="S10" s="27"/>
      <c r="T10" s="27"/>
    </row>
    <row r="11" spans="1:20" ht="66.599999999999994" x14ac:dyDescent="0.3">
      <c r="A11" s="25" t="s">
        <v>38</v>
      </c>
      <c r="B11" s="40">
        <v>379.27028000000001</v>
      </c>
      <c r="C11" s="40"/>
      <c r="D11" s="40"/>
      <c r="E11" s="40"/>
      <c r="F11" s="40"/>
      <c r="G11" s="40"/>
      <c r="H11" s="40"/>
      <c r="I11" s="40"/>
      <c r="J11" s="40"/>
      <c r="K11" s="40">
        <v>519.81221000000005</v>
      </c>
      <c r="L11" s="40"/>
      <c r="M11" s="40"/>
      <c r="N11" s="40"/>
      <c r="O11" s="40"/>
      <c r="P11" s="26">
        <v>899.08249000000001</v>
      </c>
      <c r="Q11" s="27"/>
      <c r="R11" s="27"/>
      <c r="S11" s="27"/>
      <c r="T11" s="27"/>
    </row>
    <row r="12" spans="1:20" ht="79.8" x14ac:dyDescent="0.3">
      <c r="A12" s="25" t="s">
        <v>39</v>
      </c>
      <c r="B12" s="40">
        <v>-300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>
        <v>-150</v>
      </c>
      <c r="N12" s="40"/>
      <c r="O12" s="40"/>
      <c r="P12" s="26">
        <v>-450</v>
      </c>
      <c r="Q12" s="27"/>
      <c r="R12" s="27"/>
      <c r="S12" s="27"/>
      <c r="T12" s="27"/>
    </row>
    <row r="13" spans="1:20" ht="66.599999999999994" x14ac:dyDescent="0.3">
      <c r="A13" s="25" t="s">
        <v>40</v>
      </c>
      <c r="B13" s="40">
        <v>8778.7024899999997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6">
        <v>8778.7024899999997</v>
      </c>
      <c r="Q13" s="27"/>
      <c r="R13" s="27"/>
      <c r="S13" s="27"/>
      <c r="T13" s="27"/>
    </row>
    <row r="14" spans="1:20" ht="53.4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>
        <v>348.67198999999999</v>
      </c>
      <c r="P14" s="26">
        <v>348.67198999999999</v>
      </c>
      <c r="Q14" s="27"/>
      <c r="R14" s="27"/>
      <c r="S14" s="27"/>
      <c r="T14" s="27"/>
    </row>
    <row r="15" spans="1:20" ht="40.200000000000003" x14ac:dyDescent="0.3">
      <c r="A15" s="25" t="s">
        <v>42</v>
      </c>
      <c r="B15" s="40"/>
      <c r="C15" s="40"/>
      <c r="D15" s="40"/>
      <c r="E15" s="40"/>
      <c r="F15" s="40"/>
      <c r="G15" s="40"/>
      <c r="H15" s="40">
        <v>203.37200000000001</v>
      </c>
      <c r="I15" s="40"/>
      <c r="J15" s="40"/>
      <c r="K15" s="40"/>
      <c r="L15" s="40"/>
      <c r="M15" s="40"/>
      <c r="N15" s="40"/>
      <c r="O15" s="40"/>
      <c r="P15" s="26">
        <v>203.37200000000001</v>
      </c>
      <c r="Q15" s="27"/>
      <c r="R15" s="27"/>
      <c r="S15" s="27"/>
      <c r="T15" s="27"/>
    </row>
    <row r="16" spans="1:20" ht="106.2" x14ac:dyDescent="0.3">
      <c r="A16" s="25" t="s">
        <v>43</v>
      </c>
      <c r="B16" s="40"/>
      <c r="C16" s="40"/>
      <c r="D16" s="40">
        <v>648.495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648.495</v>
      </c>
      <c r="Q16" s="27"/>
      <c r="R16" s="27"/>
      <c r="S16" s="27"/>
      <c r="T16" s="27"/>
    </row>
    <row r="17" spans="1:20" ht="53.4" x14ac:dyDescent="0.3">
      <c r="A17" s="25" t="s">
        <v>44</v>
      </c>
      <c r="B17" s="40"/>
      <c r="C17" s="40"/>
      <c r="D17" s="40"/>
      <c r="E17" s="40"/>
      <c r="F17" s="40"/>
      <c r="G17" s="40"/>
      <c r="H17" s="40"/>
      <c r="I17" s="40"/>
      <c r="J17" s="40"/>
      <c r="K17" s="40">
        <v>2624.6416399999998</v>
      </c>
      <c r="L17" s="40">
        <v>889.85333000000003</v>
      </c>
      <c r="M17" s="40">
        <v>748.94295</v>
      </c>
      <c r="N17" s="40"/>
      <c r="O17" s="40"/>
      <c r="P17" s="26">
        <v>4263.4379200000003</v>
      </c>
      <c r="Q17" s="27"/>
      <c r="R17" s="27"/>
      <c r="S17" s="27"/>
      <c r="T17" s="27"/>
    </row>
    <row r="18" spans="1:20" ht="53.4" x14ac:dyDescent="0.3">
      <c r="A18" s="25" t="s">
        <v>45</v>
      </c>
      <c r="B18" s="40"/>
      <c r="C18" s="40"/>
      <c r="D18" s="40"/>
      <c r="E18" s="40"/>
      <c r="F18" s="40"/>
      <c r="G18" s="40">
        <v>337.065</v>
      </c>
      <c r="H18" s="40"/>
      <c r="I18" s="40"/>
      <c r="J18" s="40"/>
      <c r="K18" s="40"/>
      <c r="L18" s="40"/>
      <c r="M18" s="40"/>
      <c r="N18" s="40"/>
      <c r="O18" s="40"/>
      <c r="P18" s="26">
        <v>337.065</v>
      </c>
      <c r="Q18" s="27"/>
      <c r="R18" s="27"/>
      <c r="S18" s="27"/>
      <c r="T18" s="27"/>
    </row>
    <row r="19" spans="1:20" ht="53.4" x14ac:dyDescent="0.3">
      <c r="A19" s="25" t="s">
        <v>46</v>
      </c>
      <c r="B19" s="40"/>
      <c r="C19" s="40"/>
      <c r="D19" s="40"/>
      <c r="E19" s="40"/>
      <c r="F19" s="40"/>
      <c r="G19" s="40"/>
      <c r="H19" s="40"/>
      <c r="I19" s="40"/>
      <c r="J19" s="40">
        <v>37175</v>
      </c>
      <c r="K19" s="40"/>
      <c r="L19" s="40"/>
      <c r="M19" s="40"/>
      <c r="N19" s="40"/>
      <c r="O19" s="40"/>
      <c r="P19" s="26">
        <v>37175</v>
      </c>
      <c r="Q19" s="27"/>
      <c r="R19" s="27"/>
      <c r="S19" s="27"/>
      <c r="T19" s="27"/>
    </row>
    <row r="20" spans="1:20" ht="66.599999999999994" x14ac:dyDescent="0.3">
      <c r="A20" s="25" t="s">
        <v>47</v>
      </c>
      <c r="B20" s="40">
        <v>1380.7250799999999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6">
        <v>1380.7250799999999</v>
      </c>
      <c r="Q20" s="27"/>
      <c r="R20" s="27"/>
      <c r="S20" s="27"/>
      <c r="T20" s="27"/>
    </row>
    <row r="21" spans="1:20" ht="40.200000000000003" x14ac:dyDescent="0.3">
      <c r="A21" s="25" t="s">
        <v>48</v>
      </c>
      <c r="B21" s="40">
        <v>950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>
        <v>8.1820400000000006</v>
      </c>
      <c r="P21" s="26">
        <v>958.18204000000003</v>
      </c>
      <c r="Q21" s="27"/>
      <c r="R21" s="27"/>
      <c r="S21" s="27"/>
      <c r="T21" s="27"/>
    </row>
    <row r="22" spans="1:20" x14ac:dyDescent="0.3">
      <c r="A22" s="33" t="s">
        <v>49</v>
      </c>
      <c r="B22" s="41">
        <v>55647.21903</v>
      </c>
      <c r="C22" s="41">
        <v>917.57749999999999</v>
      </c>
      <c r="D22" s="41">
        <v>648.495</v>
      </c>
      <c r="E22" s="41"/>
      <c r="F22" s="41"/>
      <c r="G22" s="41">
        <v>337.065</v>
      </c>
      <c r="H22" s="41">
        <v>203.37200000000001</v>
      </c>
      <c r="I22" s="41"/>
      <c r="J22" s="41">
        <v>37158.163</v>
      </c>
      <c r="K22" s="41">
        <v>5344.4538499999999</v>
      </c>
      <c r="L22" s="41">
        <v>2217.94218</v>
      </c>
      <c r="M22" s="41">
        <v>598.94295</v>
      </c>
      <c r="N22" s="41">
        <v>-814.54665999999997</v>
      </c>
      <c r="O22" s="41">
        <v>108.80295</v>
      </c>
      <c r="P22" s="26">
        <v>102367.4868</v>
      </c>
      <c r="Q22" s="34"/>
      <c r="R22" s="34"/>
      <c r="S22" s="34"/>
      <c r="T22" s="34"/>
    </row>
    <row r="24" spans="1:20" x14ac:dyDescent="0.3">
      <c r="A24" s="37" t="s">
        <v>30</v>
      </c>
      <c r="B24" s="36">
        <f>P22+Учреждения!B72</f>
        <v>550173.16695999994</v>
      </c>
    </row>
    <row r="25" spans="1:20" ht="32.25" customHeight="1" x14ac:dyDescent="0.3">
      <c r="A25" s="37" t="str">
        <f>CONCATENATE("Остатки бюджетных средств на ",C2,"г.")</f>
        <v>Остатки бюджетных средств на 13.11.2015г.</v>
      </c>
      <c r="B25" s="36">
        <v>4752634.5</v>
      </c>
    </row>
  </sheetData>
  <pageMargins left="0.23622047244094491" right="0.17" top="0.21" bottom="0.41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2015-11-16T22:41:47Z</dcterms:modified>
</cp:coreProperties>
</file>