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Бюджетополучатели" sheetId="1" r:id="rId1"/>
    <sheet name="Муниципальные районы" sheetId="2" r:id="rId2"/>
  </sheets>
  <definedNames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Бюджетополучатели!$E$7</definedName>
    <definedName name="_xlnm.Print_Titles" localSheetId="0">Бюджетополучатели!$41:$42</definedName>
    <definedName name="_xlnm.Print_Titles" localSheetId="1">'Муниципальные районы'!$1:$3</definedName>
    <definedName name="_xlnm.Print_Area" localSheetId="0">Бюджетополучатели!$A$1:$D$86</definedName>
    <definedName name="_xlnm.Print_Area" localSheetId="1">'Муниципальные районы'!$A$1:$P$60</definedName>
  </definedNames>
  <calcPr calcId="145621"/>
</workbook>
</file>

<file path=xl/calcChain.xml><?xml version="1.0" encoding="utf-8"?>
<calcChain xmlns="http://schemas.openxmlformats.org/spreadsheetml/2006/main">
  <c r="D46" i="1" l="1"/>
  <c r="C46" i="1"/>
  <c r="B46" i="1"/>
  <c r="B84" i="1"/>
  <c r="B51" i="1"/>
  <c r="D10" i="1" l="1"/>
  <c r="D9" i="1" s="1"/>
  <c r="D6" i="1" s="1"/>
  <c r="D13" i="1"/>
  <c r="G1" i="1" l="1"/>
  <c r="E6" i="1" l="1"/>
  <c r="E3" i="1" l="1"/>
  <c r="F3" i="1" s="1"/>
  <c r="A11" i="1" s="1"/>
  <c r="A2" i="2" l="1"/>
  <c r="F1" i="1" l="1"/>
  <c r="A5" i="1" s="1"/>
  <c r="F2" i="1"/>
</calcChain>
</file>

<file path=xl/sharedStrings.xml><?xml version="1.0" encoding="utf-8"?>
<sst xmlns="http://schemas.openxmlformats.org/spreadsheetml/2006/main" count="159" uniqueCount="156">
  <si>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</si>
  <si>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</si>
  <si>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</si>
  <si>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</si>
  <si>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</si>
  <si>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</si>
  <si>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</si>
  <si>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</si>
  <si>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</si>
  <si>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</si>
  <si>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</si>
  <si>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</si>
  <si>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</si>
  <si>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</si>
  <si>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</si>
  <si>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</si>
  <si>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</si>
  <si>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</si>
  <si>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</si>
  <si>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</si>
  <si>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</si>
  <si>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</si>
  <si>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</si>
  <si>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</si>
  <si>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</si>
  <si>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</si>
  <si>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</si>
  <si>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</si>
  <si>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</si>
  <si>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</si>
  <si>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</si>
  <si>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</si>
  <si>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</si>
  <si>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</si>
  <si>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</si>
  <si>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</si>
  <si>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</si>
  <si>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за счет средств резервного фонда Правительства Камчатского края</t>
  </si>
  <si>
    <t>Субсидии местным бюджетам на реализацию основных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</si>
  <si>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</si>
  <si>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на выполнение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</si>
  <si>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на выполнение полномочий органов государственной власти Камчатского края по расчету и предоставлению дотаций бюджетам поселений</t>
  </si>
  <si>
    <t>Субвенции на выполнение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</si>
  <si>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на выполнение отдельных государственных полномочий Камчатского края  по социальному обслуживанию граждан в Камчатском крае</t>
  </si>
  <si>
    <t>Субвенции на выполнение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</si>
  <si>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на выполнение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</si>
  <si>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на выполнение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</si>
  <si>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на выполнение государственных полномочий по опеке и попечительству в Камчатском крае в части выплаты вознаграждения опекунам совершеннолетних недееспособных граждан, проживающим в Камчатском крае</t>
  </si>
  <si>
    <t>Субвенции на выполнение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</si>
  <si>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по обеспечению дополнительного образования детей в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</si>
  <si>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</si>
  <si>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</si>
  <si>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на осуществление государственных полномочий Камчатского края по присвоению спортивных разрядов</t>
  </si>
  <si>
    <t>Субвенции на выполнение государственных полномочий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</si>
  <si>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</si>
  <si>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</si>
  <si>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вопросам предоставления гражданам субсидий на оплату жилых помещений и коммунальных услуг</t>
  </si>
  <si>
    <t>Субвенции на выполнение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</si>
  <si>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выполнение государственных полномочий Камчатского края по государственной регистрации актов гражданского состояния</t>
  </si>
  <si>
    <t>Субвенции на выполнение государственных полномочий Камчатского края по предоставлению единовременной денежной выплаты гражданам, усыновившим (удочерившим) ребенка (детей) в Камчатском крае</t>
  </si>
  <si>
    <t>Иные межбюджетные трансферты на уплату налога на имущество организаций муниципальными учреждениями в Камчатском крае</t>
  </si>
  <si>
    <t>Иные межбюджетные трансферты на поддержку экономического и социального развития коренных малочисленных народов Севера, Сибири и Дальнего Востока Российской Федерации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</si>
  <si>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на территории Камчатского края</t>
  </si>
  <si>
    <t>Иные межбюджетные трансферты на капитальный ремонт котельной № 2 и замену ветхих участков теплотрасс в п.Козыревск Усть-Камчатского района</t>
  </si>
  <si>
    <t>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</si>
  <si>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Иные межбюджетные трансферты на приобретение (обустройство) вольеров для безнадзорных животных</t>
  </si>
  <si>
    <t>Иные межбюджетные трансферты на капитальный ремонт кровли жилого дома по ул. Лукашевского, д. 65а п. Оссора</t>
  </si>
  <si>
    <t>Иные межбюджетные трансферты на подготовку к отопительному зимнему периоду  многоквартирных домов в Камчатском крае</t>
  </si>
  <si>
    <t>Иные межбюджетные трансферты на оплату работ по актуализации схемы теплоснабжения Петропавловск-Камчатского городского округа с электронной моделью (с подробным гидравлическим расчетом)</t>
  </si>
  <si>
    <t>Иные межбюджетные трансферты на оплату работ по технологическому присоединению к сетям электро-, тепло- и водоснабжения потребителей микрорайона жилой застройки в районе 110 квартала в г. Петропавловске-Камчатском</t>
  </si>
  <si>
    <t>Иные межбюджетные трансферты на ремонт кровли в котельной «Центральная» в Никольском сельском поселении Алеутского муниципального района</t>
  </si>
  <si>
    <t>Иные межбюджетные трансферты на  возмещение затрат по сооружению подземного перехода под автомобильной дорогой по ул. Набережная в г. Петропавловск-Камчатский</t>
  </si>
  <si>
    <t>Иные межбюджетные трансферты на устройство линии наружного освещения по ул. Топоркова в г. Петропавловске-Камчатском</t>
  </si>
  <si>
    <t>Иные межбюджетные трансферты на замену наружных сетей холодного водоснабжения на участках по ул. Советская и ул. Бочкарева Усть-Большерецкого сельского поселения</t>
  </si>
  <si>
    <t>Расходы, связанные с особым режимом безопасного функционирования закрытых административно-территориальных образований</t>
  </si>
  <si>
    <t>Мероприятия подпрограммы "Обеспечение жильем молодых семей" федеральной целевой программы "Жилище" на 2011 - 2015 годы</t>
  </si>
  <si>
    <t>Реализация мероприятий государственной программы Российской Федерации "Доступная среда" на 2011 - 2015 годы</t>
  </si>
  <si>
    <t>Государственная поддержка малого и среднего предпринимательства, включая крестьянские (фермерские) хозяйства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</si>
  <si>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</si>
  <si>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Иные межбюджетные трансферты на поддержку экономического и социального развития коренных малочисленных народов Севера, Сибири и Дальнего Востока</t>
  </si>
  <si>
    <t>Мероприятия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</si>
  <si>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Осуществление первичного воинского учета на территориях, где отсутствуют военные комиссариаты</t>
  </si>
  <si>
    <t>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на территории Камчатского края</t>
  </si>
  <si>
    <t>Выплата единовременного пособия при всех формах устройства детей, лишенных родительского попечения, в семью</t>
  </si>
  <si>
    <t>Реализация мероприятий региональных программ в сфере дорожного хозяйства по решениям Правительства Российской Федерации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</si>
  <si>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гражданского состояния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</si>
  <si>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</si>
  <si>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</si>
  <si>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</si>
  <si>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</si>
  <si>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</si>
  <si>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</si>
  <si>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</si>
  <si>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</si>
  <si>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</si>
  <si>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</si>
  <si>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</si>
  <si>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</si>
  <si>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</si>
  <si>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</si>
  <si>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</si>
  <si>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</si>
  <si>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</si>
  <si>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</si>
  <si>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</si>
  <si>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</si>
  <si>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</si>
  <si>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</si>
  <si>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</si>
  <si>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</si>
  <si>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</si>
  <si>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</si>
  <si>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</si>
  <si>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</si>
  <si>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</si>
  <si>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</si>
  <si>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Министерство экономического развития, предпринимательства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</si>
  <si>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</si>
  <si>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</si>
  <si>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</si>
  <si>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</si>
  <si>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</si>
  <si>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</si>
  <si>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</si>
  <si>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</si>
  <si>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31.12.2015</t>
  </si>
  <si>
    <t>01.12.2015</t>
  </si>
  <si>
    <t>Субсидии бюджетам субъектов Российской Федерации и муниципальных образований на реализацию мероприятий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</t>
  </si>
  <si>
    <t>Субвенции бюджетам субъектов Российской Федерации на оказание отдельным категориям граждан государственной социальной помощи по обеспечению лекарственными средствами, изделиями медицинского назначения, а также специализированными продуктами лечебного питания для детей-инвалидов</t>
  </si>
  <si>
    <t>Иные межбюджетные трансферты в целях улучшения лекарственного обеспечения граждан в рамках подпрограммы "Профилактика заболеваний и формирование здорового образа жизни. Развитие первичной медико-санитарной помощи" государственной программы Российской Федерации "Развитие здравоохранения"</t>
  </si>
  <si>
    <t>Субвенции бюджетам субъектов Российской Федерации и муниципальных образований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 в рамках подпрограммы "Создание условий для обеспечения доступным и комфортным жильем граждан России"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</si>
  <si>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Разработка и реализация комплекса мер по оказанию поддержки детям, оказавшимся в трудной жизненной ситуации (расходы за счет Фонда поддержки детей, находящихся в трудной жизненной ситуации)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</si>
  <si>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Украину и находящихся  в пунктах временного размещения, по иным непрограммным мероприятиям в рамках непрограммного направления деятельности "Реализация функций иных федеральных органов государственной власти"</t>
  </si>
  <si>
    <t>Субсидии бюджетам субъектов Российской Федерации и муниципальных образований на финансовое обеспечение мероприятий по экономическому и социальному развитию Дальнего Востока и Забайкалья на период до 2013 года в рамках федеральной целевой программы "Экономическое и социальное развитие Дальнего Востока и Байкальского региона на период до 2018 года" государственной программы Российской Федерации "Социально-экономическое развитие Дальнего Востока и Байкальского региона" (объекты капитального строительства собственности муниципальных образований)</t>
  </si>
  <si>
    <t>Иные межбюджетные трансферты на обеспечение деятельности депутатов Государственной Думы и их помощников в избирательных округах по депутатам Государственной Думы и их помощникам в рамках непрограммного направления деятельности "Государственная Дума Федерального Собрания Российской Федерации"</t>
  </si>
  <si>
    <t>Субсидии бюджетам субъектов Российской Федерации и муниципальных образований на реализацию мероприятий федеральной целевой программы "Устойчивое развитие сельских территорий на 2014 - 2017 годы и на период до 2020 года"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</si>
  <si>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</t>
  </si>
  <si>
    <t>Субвенции бюджетам субъектов Российской Федерации и муниципальных образований на выплату единовременного пособия при всех формах устройства детей, лишенных родительского попечения, в семью в рамках подпрограммы "Совершенствование социальной поддержки семьи и детей" государственной программы Российской Федерации "Социальная поддержка граждан"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</si>
  <si>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 в рамках подпрограммы  "Развитие дошкольного, общего и дополнительного образования детей" государственной программы Российской Федерации "Развитие образования" на 2013 - 2020 годы</t>
  </si>
  <si>
    <t>Субвенции бюджетам субъектов Российской Федерации и муниципальных образований на оплату жилищно-коммунальных услуг отдельным категориям граждан в рамках подпрограммы "Развитие мер социальной поддержки отдельных категорий граждан" государственной программы Российской Федерации "Социальная поддержка граждан"</t>
  </si>
  <si>
    <t>Субвенции бюджетам субъектов Российской Федерации и муниципальных образований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в рамках подпрограммы "Совершенствование социальной поддержки семьи и детей" государственной программы Российской Федерации "Социальная поддержка граждан"</t>
  </si>
  <si>
    <t>Субвенции бюджетам субъектов Российской Федерации и муниципальных образований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"Реализация функций иных федеральных органов исполнительной власти"</t>
  </si>
  <si>
    <t>Субвенции бюджетам субъектов Российской Федерации и муниципальных образований на социальные выплаты безработным гражданам в соответствии с Законом Российской Федерации от 19 апреля 1991 года № 1032-1 "О занятости населения в Российской Федерации" в рамках подпрограммы "Активная политика занятости населения и социальная поддержка безработных граждан" государственной программы Российской Федерации "Содействие занятости населения"</t>
  </si>
  <si>
    <t>Субсидии бюджетам субъектов Российской Федерации и муниципальных образований на реализацию дополнительных мероприятий в сфере занятости населения в рамках подпрограммы "Активная политика занятости населения и социальная поддержка безработных граждан" государственной программы Российской Федерации "Содействие занятости населения"</t>
  </si>
  <si>
    <t>Иные межбюджетные трансферты для оказания адресной финансовой помощи гражданам Украины, имеющим статус беженца или получившим временное убежище на территории Российской Федерации и проживающим в жилых помещениях граждан Российской Федерации в рамках подпрограммы "Внешняя трудовая миграция" государственной программы Российской Федерации "Содействие занятости населения"</t>
  </si>
  <si>
    <t>Субсидии бюджетам субъектов Российской Федерации и муниципальных образований на государственную поддержку малого и среднего предпринимательства, включая крестьянские (фермерские) хозяйства в рамках подпрограммы "Развитие малого и среднего предпринимательства" государственной программы Российской Федерации "Экономическое развитие и инновационная экономика"</t>
  </si>
  <si>
    <t>Субсидии на подготовку управленческих кадров для организаций народного хозяйства Российской Федерации в рамках подпрограммы "Кадры для инновационной экономики" государственной программы Российской Федерации "Экономическое развитие и инновационная экономика"</t>
  </si>
  <si>
    <t>Субсидии бюджетам субъектов Российской Федерации и муниципальных образований на мероприятия подпрограммы "Обеспечение жильем молодых семей" в рамках федеральной целевой программы "Жилище" на 2011 - 2015 годы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</si>
  <si>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Субвенции на осуществление отдельных полномочий в области лесных отношений подпрограммы "Охрана и защита лесов" государственной программы Российской Федерации "Развитие лесного хозяйства" на 2013 - 2020 годы</t>
  </si>
  <si>
    <t>Иные межбюджетные трансферты на поддержку экономического и социального развития коренных малочисленных народов Севера, Сибири и Дальнего Востока в рамках подпрограммы "Укрепление единства российской нации и этнокультурное развитие народов России" государственной программы Российской Федерации "Развитие культуры и туризма" на 2013 - 2020 годы</t>
  </si>
  <si>
    <t>доходов и расходов краевого бюджета за декабрь 2015 года</t>
  </si>
  <si>
    <t>Погашение бюджетного кредита</t>
  </si>
  <si>
    <t>Процентные платежи по кредиту</t>
  </si>
  <si>
    <t>* Отрицательное значение сложилось за счет возврата неиспользованных средств</t>
  </si>
  <si>
    <t>Избирательная комиссия Камчатского края*</t>
  </si>
  <si>
    <t>* Отрицательные значения сложились за счет возврата неиспользованных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</si>
</sst>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 Cyr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sz val="10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1">
    <xf numFmtId="0" fontId="0" fillId="0" borderId="0"/>
    <xf numFmtId="0" fontId="24" fillId="0" borderId="0"/>
    <xf numFmtId="0" fontId="26" fillId="0" borderId="0" applyNumberFormat="0" applyBorder="0" applyAlignment="0"/>
    <xf numFmtId="0" fontId="26" fillId="0" borderId="0"/>
    <xf numFmtId="0" fontId="26" fillId="0" borderId="0" applyNumberFormat="0" applyBorder="0" applyAlignment="0"/>
    <xf numFmtId="0" fontId="26" fillId="0" borderId="0"/>
    <xf numFmtId="0" fontId="27" fillId="0" borderId="0"/>
    <xf numFmtId="0" fontId="26" fillId="0" borderId="0" applyNumberFormat="0" applyBorder="0" applyAlignment="0"/>
    <xf numFmtId="0" fontId="26" fillId="0" borderId="0" applyNumberFormat="0" applyBorder="0" applyAlignment="0"/>
    <xf numFmtId="0" fontId="26" fillId="0" borderId="0"/>
    <xf numFmtId="0" fontId="27" fillId="0" borderId="0"/>
  </cellStyleXfs>
  <cellXfs count="6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2" fillId="0" borderId="4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8" fillId="2" borderId="4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2" borderId="0" xfId="0" applyFont="1" applyFill="1" applyBorder="1" applyAlignment="1"/>
    <xf numFmtId="0" fontId="14" fillId="0" borderId="4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8" fillId="0" borderId="0" xfId="0" applyNumberFormat="1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wrapText="1"/>
    </xf>
    <xf numFmtId="0" fontId="17" fillId="0" borderId="4" xfId="0" applyFont="1" applyFill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right" vertical="center" wrapText="1"/>
    </xf>
    <xf numFmtId="49" fontId="17" fillId="0" borderId="4" xfId="0" applyNumberFormat="1" applyFont="1" applyBorder="1" applyAlignment="1">
      <alignment horizontal="left" vertical="center" wrapText="1"/>
    </xf>
    <xf numFmtId="3" fontId="17" fillId="0" borderId="4" xfId="0" applyNumberFormat="1" applyFont="1" applyBorder="1" applyAlignment="1">
      <alignment horizontal="right" vertical="center" wrapText="1"/>
    </xf>
    <xf numFmtId="0" fontId="20" fillId="0" borderId="0" xfId="0" applyNumberFormat="1" applyFont="1"/>
    <xf numFmtId="0" fontId="20" fillId="0" borderId="0" xfId="0" applyFont="1"/>
    <xf numFmtId="14" fontId="20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21" fillId="0" borderId="0" xfId="0" applyFont="1"/>
    <xf numFmtId="0" fontId="22" fillId="0" borderId="0" xfId="0" applyFont="1"/>
    <xf numFmtId="0" fontId="22" fillId="0" borderId="4" xfId="0" applyFont="1" applyBorder="1" applyAlignment="1">
      <alignment horizontal="left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vertical="center" wrapText="1"/>
    </xf>
    <xf numFmtId="3" fontId="3" fillId="2" borderId="4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7" fillId="0" borderId="4" xfId="0" applyFont="1" applyBorder="1" applyAlignment="1">
      <alignment horizontal="left" wrapText="1"/>
    </xf>
    <xf numFmtId="0" fontId="17" fillId="0" borderId="4" xfId="0" applyFont="1" applyBorder="1" applyAlignment="1">
      <alignment horizontal="left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0" fillId="0" borderId="0" xfId="0"/>
    <xf numFmtId="3" fontId="2" fillId="0" borderId="4" xfId="0" applyNumberFormat="1" applyFont="1" applyFill="1" applyBorder="1" applyAlignment="1">
      <alignment horizontal="right" vertical="center" wrapText="1"/>
    </xf>
    <xf numFmtId="0" fontId="0" fillId="0" borderId="0" xfId="0"/>
    <xf numFmtId="49" fontId="3" fillId="0" borderId="4" xfId="0" applyNumberFormat="1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wrapText="1"/>
    </xf>
    <xf numFmtId="3" fontId="3" fillId="0" borderId="4" xfId="0" applyNumberFormat="1" applyFont="1" applyFill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right" vertical="center" wrapText="1"/>
    </xf>
    <xf numFmtId="3" fontId="23" fillId="2" borderId="0" xfId="0" applyNumberFormat="1" applyFont="1" applyFill="1" applyBorder="1" applyAlignment="1"/>
    <xf numFmtId="3" fontId="7" fillId="0" borderId="4" xfId="6" applyNumberFormat="1" applyFont="1" applyFill="1" applyBorder="1" applyAlignment="1">
      <alignment vertical="center" wrapText="1"/>
    </xf>
    <xf numFmtId="3" fontId="25" fillId="0" borderId="7" xfId="1" applyNumberFormat="1" applyFont="1" applyFill="1" applyBorder="1" applyAlignment="1" applyProtection="1">
      <alignment horizontal="right" vertical="center"/>
    </xf>
    <xf numFmtId="3" fontId="7" fillId="2" borderId="4" xfId="10" applyNumberFormat="1" applyFont="1" applyFill="1" applyBorder="1" applyAlignment="1">
      <alignment vertical="center" wrapText="1"/>
    </xf>
  </cellXfs>
  <cellStyles count="11">
    <cellStyle name="Обычный" xfId="0" builtinId="0"/>
    <cellStyle name="Обычный 2" xfId="2"/>
    <cellStyle name="Обычный 2 2" xfId="4"/>
    <cellStyle name="Обычный 2 2 2" xfId="7"/>
    <cellStyle name="Обычный 2 3" xfId="8"/>
    <cellStyle name="Обычный 3" xfId="3"/>
    <cellStyle name="Обычный 4" xfId="5"/>
    <cellStyle name="Обычный 4 2" xfId="9"/>
    <cellStyle name="Обычный 5" xfId="1"/>
    <cellStyle name="Обычный 5 2" xfId="10"/>
    <cellStyle name="Обычный 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view="pageBreakPreview" zoomScaleNormal="100" zoomScaleSheetLayoutView="100" workbookViewId="0">
      <selection activeCell="A89" sqref="A89"/>
    </sheetView>
  </sheetViews>
  <sheetFormatPr defaultRowHeight="14.4" x14ac:dyDescent="0.3"/>
  <cols>
    <col min="1" max="1" width="83.44140625" customWidth="1"/>
    <col min="2" max="2" width="18.109375" customWidth="1"/>
    <col min="3" max="3" width="18.5546875" customWidth="1"/>
    <col min="4" max="4" width="16.5546875" customWidth="1"/>
    <col min="5" max="5" width="12.5546875" customWidth="1"/>
    <col min="7" max="7" width="10.109375" bestFit="1" customWidth="1"/>
  </cols>
  <sheetData>
    <row r="1" spans="1:7" ht="15.6" x14ac:dyDescent="0.3">
      <c r="A1" s="39" t="s">
        <v>9</v>
      </c>
      <c r="B1" s="39"/>
      <c r="C1" s="39"/>
      <c r="D1" s="39"/>
      <c r="E1" s="28" t="s">
        <v>126</v>
      </c>
      <c r="F1" s="29" t="str">
        <f>TEXT(E1,"[$-FC19]ДД.ММ.ГГГ \г")</f>
        <v>01.12.2015 г</v>
      </c>
      <c r="G1" s="29" t="str">
        <f>TEXT(E1,"[$-FC19]ГГГГ")</f>
        <v>2015</v>
      </c>
    </row>
    <row r="2" spans="1:7" ht="15.6" x14ac:dyDescent="0.3">
      <c r="A2" s="39" t="s">
        <v>150</v>
      </c>
      <c r="B2" s="39"/>
      <c r="C2" s="39"/>
      <c r="D2" s="39"/>
      <c r="E2" s="28" t="s">
        <v>125</v>
      </c>
      <c r="F2" s="29" t="str">
        <f>TEXT(E2,"[$-FC19]ДД.ММ.ГГГ \г")</f>
        <v>31.12.2015 г</v>
      </c>
      <c r="G2" s="30"/>
    </row>
    <row r="3" spans="1:7" x14ac:dyDescent="0.3">
      <c r="A3" s="1"/>
      <c r="B3" s="2"/>
      <c r="C3" s="2"/>
      <c r="D3" s="3"/>
      <c r="E3" s="29">
        <f>EndData1+1</f>
        <v>42370</v>
      </c>
      <c r="F3" s="29" t="str">
        <f>TEXT(E3,"[$-FC19]ДД.ММ.ГГГ \г")</f>
        <v>01.01.2016 г</v>
      </c>
      <c r="G3" s="29"/>
    </row>
    <row r="4" spans="1:7" x14ac:dyDescent="0.3">
      <c r="A4" s="4"/>
      <c r="B4" s="5"/>
      <c r="C4" s="5"/>
      <c r="D4" s="6" t="s">
        <v>0</v>
      </c>
      <c r="E4" s="29"/>
      <c r="F4" s="29"/>
      <c r="G4" s="29"/>
    </row>
    <row r="5" spans="1:7" x14ac:dyDescent="0.3">
      <c r="A5" s="40" t="str">
        <f>CONCATENATE("Остатки средств на ",F1,"ода")</f>
        <v>Остатки средств на 01.12.2015 года</v>
      </c>
      <c r="B5" s="41"/>
      <c r="C5" s="55"/>
      <c r="D5" s="57">
        <v>4819148</v>
      </c>
      <c r="E5" s="30"/>
      <c r="F5" s="29"/>
      <c r="G5" s="29"/>
    </row>
    <row r="6" spans="1:7" x14ac:dyDescent="0.3">
      <c r="A6" s="43" t="s">
        <v>1</v>
      </c>
      <c r="B6" s="49"/>
      <c r="C6" s="49"/>
      <c r="D6" s="61">
        <f>D9-D7</f>
        <v>2793639.9471699987</v>
      </c>
      <c r="E6" s="29" t="e">
        <f>IF(#REF!="01","январь",(IF(#REF!="02","февраль",(IF(#REF!="03","март",(IF(#REF!="04","апрель",(IF(#REF!="05","май",(IF(#REF!="06","июнь",(IF(#REF!="07","июль",(IF(#REF!="08","август",(IF(#REF!="09","сентябрь",(IF(#REF!="08","август",(IF(#REF!="09","сентябрь",(IF(#REF!="10","октябрь",(IF(#REF!="11","ноябрь","декабрь")))))))))))))))))))))))))</f>
        <v>#REF!</v>
      </c>
      <c r="F6" s="29"/>
      <c r="G6" s="29"/>
    </row>
    <row r="7" spans="1:7" x14ac:dyDescent="0.3">
      <c r="A7" s="50" t="s">
        <v>10</v>
      </c>
      <c r="B7" s="49"/>
      <c r="C7" s="49"/>
      <c r="D7" s="61">
        <v>3789430.6000000015</v>
      </c>
      <c r="E7" s="29"/>
      <c r="F7" s="29"/>
      <c r="G7" s="29"/>
    </row>
    <row r="8" spans="1:7" x14ac:dyDescent="0.3">
      <c r="A8" s="50" t="s">
        <v>11</v>
      </c>
      <c r="B8" s="49"/>
      <c r="C8" s="49"/>
      <c r="D8" s="61">
        <v>1115055</v>
      </c>
    </row>
    <row r="9" spans="1:7" x14ac:dyDescent="0.3">
      <c r="A9" s="51" t="s">
        <v>12</v>
      </c>
      <c r="B9" s="52"/>
      <c r="C9" s="52"/>
      <c r="D9" s="61">
        <f>D11-D5+D10</f>
        <v>6583070.5471700002</v>
      </c>
    </row>
    <row r="10" spans="1:7" x14ac:dyDescent="0.3">
      <c r="A10" s="51" t="s">
        <v>13</v>
      </c>
      <c r="B10" s="52"/>
      <c r="C10" s="52"/>
      <c r="D10" s="61">
        <f>B84+'Муниципальные районы'!P57</f>
        <v>7541458.34717</v>
      </c>
    </row>
    <row r="11" spans="1:7" x14ac:dyDescent="0.3">
      <c r="A11" s="42" t="str">
        <f>CONCATENATE("Остатки средств на ",F3,"ода")</f>
        <v>Остатки средств на 01.01.2016 года</v>
      </c>
      <c r="B11" s="43"/>
      <c r="C11" s="43"/>
      <c r="D11" s="63">
        <v>3860760.2</v>
      </c>
    </row>
    <row r="12" spans="1:7" x14ac:dyDescent="0.3">
      <c r="A12" s="53" t="s">
        <v>14</v>
      </c>
      <c r="B12" s="54"/>
      <c r="C12" s="54"/>
      <c r="D12" s="7"/>
    </row>
    <row r="13" spans="1:7" x14ac:dyDescent="0.3">
      <c r="A13" s="53" t="s">
        <v>15</v>
      </c>
      <c r="B13" s="54"/>
      <c r="C13" s="54"/>
      <c r="D13" s="63">
        <f>SUM(D14:D38)</f>
        <v>1953030.8434100002</v>
      </c>
    </row>
    <row r="14" spans="1:7" ht="42" customHeight="1" x14ac:dyDescent="0.3">
      <c r="A14" s="43" t="s">
        <v>134</v>
      </c>
      <c r="B14" s="49"/>
      <c r="C14" s="49"/>
      <c r="D14" s="62">
        <v>56.339379999999998</v>
      </c>
    </row>
    <row r="15" spans="1:7" ht="55.8" customHeight="1" x14ac:dyDescent="0.3">
      <c r="A15" s="43" t="s">
        <v>135</v>
      </c>
      <c r="B15" s="49"/>
      <c r="C15" s="49"/>
      <c r="D15" s="62">
        <v>15730</v>
      </c>
    </row>
    <row r="16" spans="1:7" ht="60.6" customHeight="1" x14ac:dyDescent="0.3">
      <c r="A16" s="43" t="s">
        <v>127</v>
      </c>
      <c r="B16" s="49"/>
      <c r="C16" s="49"/>
      <c r="D16" s="62">
        <v>524555.55033</v>
      </c>
    </row>
    <row r="17" spans="1:4" s="56" customFormat="1" ht="46.2" customHeight="1" x14ac:dyDescent="0.3">
      <c r="A17" s="43" t="s">
        <v>136</v>
      </c>
      <c r="B17" s="49"/>
      <c r="C17" s="49"/>
      <c r="D17" s="65">
        <v>173750.76699999999</v>
      </c>
    </row>
    <row r="18" spans="1:4" ht="46.8" customHeight="1" x14ac:dyDescent="0.3">
      <c r="A18" s="43" t="s">
        <v>137</v>
      </c>
      <c r="B18" s="49"/>
      <c r="C18" s="49"/>
      <c r="D18" s="66">
        <v>66.88176</v>
      </c>
    </row>
    <row r="19" spans="1:4" ht="50.4" customHeight="1" x14ac:dyDescent="0.3">
      <c r="A19" s="43" t="s">
        <v>137</v>
      </c>
      <c r="B19" s="49"/>
      <c r="C19" s="49"/>
      <c r="D19" s="66">
        <v>189.69858000000022</v>
      </c>
    </row>
    <row r="20" spans="1:4" ht="40.799999999999997" customHeight="1" x14ac:dyDescent="0.3">
      <c r="A20" s="43" t="s">
        <v>138</v>
      </c>
      <c r="B20" s="49"/>
      <c r="C20" s="49"/>
      <c r="D20" s="66">
        <v>42.014000000000003</v>
      </c>
    </row>
    <row r="21" spans="1:4" ht="43.2" customHeight="1" x14ac:dyDescent="0.3">
      <c r="A21" s="43" t="s">
        <v>128</v>
      </c>
      <c r="B21" s="49"/>
      <c r="C21" s="49"/>
      <c r="D21" s="66">
        <v>4261.2988500000065</v>
      </c>
    </row>
    <row r="22" spans="1:4" ht="46.2" customHeight="1" x14ac:dyDescent="0.3">
      <c r="A22" s="43" t="s">
        <v>129</v>
      </c>
      <c r="B22" s="49"/>
      <c r="C22" s="49"/>
      <c r="D22" s="66">
        <v>109.71016999999847</v>
      </c>
    </row>
    <row r="23" spans="1:4" ht="73.2" customHeight="1" x14ac:dyDescent="0.3">
      <c r="A23" s="43" t="s">
        <v>130</v>
      </c>
      <c r="B23" s="49"/>
      <c r="C23" s="49"/>
      <c r="D23" s="66">
        <v>3666.4</v>
      </c>
    </row>
    <row r="24" spans="1:4" ht="76.2" customHeight="1" x14ac:dyDescent="0.3">
      <c r="A24" s="43" t="s">
        <v>130</v>
      </c>
      <c r="B24" s="49"/>
      <c r="C24" s="49"/>
      <c r="D24" s="66">
        <v>1.5915099999999711</v>
      </c>
    </row>
    <row r="25" spans="1:4" ht="40.799999999999997" customHeight="1" x14ac:dyDescent="0.3">
      <c r="A25" s="43" t="s">
        <v>139</v>
      </c>
      <c r="B25" s="49"/>
      <c r="C25" s="49"/>
      <c r="D25" s="66">
        <v>38.113399999999999</v>
      </c>
    </row>
    <row r="26" spans="1:4" ht="86.4" customHeight="1" x14ac:dyDescent="0.3">
      <c r="A26" s="43" t="s">
        <v>140</v>
      </c>
      <c r="B26" s="49"/>
      <c r="C26" s="49"/>
      <c r="D26" s="66">
        <v>8.6785800000070594</v>
      </c>
    </row>
    <row r="27" spans="1:4" ht="30" customHeight="1" x14ac:dyDescent="0.3">
      <c r="A27" s="43" t="s">
        <v>131</v>
      </c>
      <c r="B27" s="49"/>
      <c r="C27" s="49"/>
      <c r="D27" s="67">
        <v>663.25900000000001</v>
      </c>
    </row>
    <row r="28" spans="1:4" ht="40.200000000000003" customHeight="1" x14ac:dyDescent="0.3">
      <c r="A28" s="43" t="s">
        <v>141</v>
      </c>
      <c r="B28" s="49"/>
      <c r="C28" s="49"/>
      <c r="D28" s="67">
        <v>273.92180000000002</v>
      </c>
    </row>
    <row r="29" spans="1:4" ht="54.6" customHeight="1" x14ac:dyDescent="0.3">
      <c r="A29" s="43" t="s">
        <v>142</v>
      </c>
      <c r="B29" s="49"/>
      <c r="C29" s="49"/>
      <c r="D29" s="67">
        <v>4.2138900000000001</v>
      </c>
    </row>
    <row r="30" spans="1:4" ht="40.799999999999997" customHeight="1" x14ac:dyDescent="0.3">
      <c r="A30" s="43" t="s">
        <v>143</v>
      </c>
      <c r="B30" s="49"/>
      <c r="C30" s="49"/>
      <c r="D30" s="67">
        <v>15.26768</v>
      </c>
    </row>
    <row r="31" spans="1:4" ht="48.6" customHeight="1" x14ac:dyDescent="0.3">
      <c r="A31" s="43" t="s">
        <v>132</v>
      </c>
      <c r="B31" s="49"/>
      <c r="C31" s="49"/>
      <c r="D31" s="67">
        <v>25572.990999999998</v>
      </c>
    </row>
    <row r="32" spans="1:4" ht="53.4" customHeight="1" x14ac:dyDescent="0.3">
      <c r="A32" s="43" t="s">
        <v>144</v>
      </c>
      <c r="B32" s="49"/>
      <c r="C32" s="49"/>
      <c r="D32" s="67">
        <v>262.3</v>
      </c>
    </row>
    <row r="33" spans="1:4" ht="72.599999999999994" customHeight="1" x14ac:dyDescent="0.3">
      <c r="A33" s="43" t="s">
        <v>133</v>
      </c>
      <c r="B33" s="49"/>
      <c r="C33" s="49"/>
      <c r="D33" s="67">
        <v>1202917.7029500001</v>
      </c>
    </row>
    <row r="34" spans="1:4" ht="28.2" customHeight="1" x14ac:dyDescent="0.3">
      <c r="A34" s="43" t="s">
        <v>145</v>
      </c>
      <c r="B34" s="49"/>
      <c r="C34" s="49"/>
      <c r="D34" s="67">
        <v>22.395009999999999</v>
      </c>
    </row>
    <row r="35" spans="1:4" ht="42.6" customHeight="1" x14ac:dyDescent="0.3">
      <c r="A35" s="43" t="s">
        <v>146</v>
      </c>
      <c r="B35" s="49"/>
      <c r="C35" s="49"/>
      <c r="D35" s="67">
        <v>29.106000000000002</v>
      </c>
    </row>
    <row r="36" spans="1:4" ht="44.4" customHeight="1" x14ac:dyDescent="0.3">
      <c r="A36" s="43" t="s">
        <v>147</v>
      </c>
      <c r="B36" s="49"/>
      <c r="C36" s="49"/>
      <c r="D36" s="67">
        <v>766.59072000000015</v>
      </c>
    </row>
    <row r="37" spans="1:4" ht="27.6" customHeight="1" x14ac:dyDescent="0.3">
      <c r="A37" s="43" t="s">
        <v>148</v>
      </c>
      <c r="B37" s="49"/>
      <c r="C37" s="49"/>
      <c r="D37" s="67">
        <v>16.361799999999999</v>
      </c>
    </row>
    <row r="38" spans="1:4" ht="46.8" customHeight="1" x14ac:dyDescent="0.3">
      <c r="A38" s="43" t="s">
        <v>149</v>
      </c>
      <c r="B38" s="49"/>
      <c r="C38" s="49"/>
      <c r="D38" s="67">
        <v>9.69</v>
      </c>
    </row>
    <row r="39" spans="1:4" x14ac:dyDescent="0.3">
      <c r="A39" s="21"/>
      <c r="B39" s="22"/>
      <c r="C39" s="22"/>
      <c r="D39" s="20"/>
    </row>
    <row r="40" spans="1:4" x14ac:dyDescent="0.3">
      <c r="A40" s="23" t="s">
        <v>16</v>
      </c>
      <c r="B40" s="8"/>
      <c r="C40" s="8"/>
      <c r="D40" s="9"/>
    </row>
    <row r="41" spans="1:4" x14ac:dyDescent="0.3">
      <c r="A41" s="44" t="s">
        <v>17</v>
      </c>
      <c r="B41" s="46" t="s">
        <v>2</v>
      </c>
      <c r="C41" s="47" t="s">
        <v>3</v>
      </c>
      <c r="D41" s="48"/>
    </row>
    <row r="42" spans="1:4" ht="90" customHeight="1" x14ac:dyDescent="0.3">
      <c r="A42" s="45"/>
      <c r="B42" s="46"/>
      <c r="C42" s="24" t="s">
        <v>4</v>
      </c>
      <c r="D42" s="24" t="s">
        <v>5</v>
      </c>
    </row>
    <row r="43" spans="1:4" x14ac:dyDescent="0.3">
      <c r="A43" s="10" t="s">
        <v>87</v>
      </c>
      <c r="B43" s="25">
        <v>24684.567940000001</v>
      </c>
      <c r="C43" s="25">
        <v>8860.2120500000001</v>
      </c>
      <c r="D43" s="25">
        <v>280.74450999999999</v>
      </c>
    </row>
    <row r="44" spans="1:4" x14ac:dyDescent="0.3">
      <c r="A44" s="10" t="s">
        <v>88</v>
      </c>
      <c r="B44" s="25">
        <v>7393.6258600000001</v>
      </c>
      <c r="C44" s="25">
        <v>4740.7146300000004</v>
      </c>
      <c r="D44" s="25">
        <v>753.59306000000004</v>
      </c>
    </row>
    <row r="45" spans="1:4" x14ac:dyDescent="0.3">
      <c r="A45" s="10" t="s">
        <v>89</v>
      </c>
      <c r="B45" s="25">
        <v>2707.5287800000001</v>
      </c>
      <c r="C45" s="25">
        <v>2707.5287800000001</v>
      </c>
      <c r="D45" s="25"/>
    </row>
    <row r="46" spans="1:4" x14ac:dyDescent="0.3">
      <c r="A46" s="10" t="s">
        <v>90</v>
      </c>
      <c r="B46" s="25">
        <f>81465.60092-23299</f>
        <v>58166.600919999997</v>
      </c>
      <c r="C46" s="25">
        <f>20573.85588-8180</f>
        <v>12393.855879999999</v>
      </c>
      <c r="D46" s="25">
        <f>3182.99905-1691</f>
        <v>1491.9990499999999</v>
      </c>
    </row>
    <row r="47" spans="1:4" ht="27.6" x14ac:dyDescent="0.3">
      <c r="A47" s="10" t="s">
        <v>91</v>
      </c>
      <c r="B47" s="25">
        <v>103102.7273</v>
      </c>
      <c r="C47" s="25">
        <v>4835.9313899999997</v>
      </c>
      <c r="D47" s="25">
        <v>1003.88483</v>
      </c>
    </row>
    <row r="48" spans="1:4" x14ac:dyDescent="0.3">
      <c r="A48" s="10" t="s">
        <v>92</v>
      </c>
      <c r="B48" s="25">
        <v>31316.497050000002</v>
      </c>
      <c r="C48" s="25">
        <v>3418.2748299999998</v>
      </c>
      <c r="D48" s="25">
        <v>319.46708000000001</v>
      </c>
    </row>
    <row r="49" spans="1:4" x14ac:dyDescent="0.3">
      <c r="A49" s="10" t="s">
        <v>93</v>
      </c>
      <c r="B49" s="25">
        <v>6998.6901099999995</v>
      </c>
      <c r="C49" s="25">
        <v>991.10530000000006</v>
      </c>
      <c r="D49" s="25"/>
    </row>
    <row r="50" spans="1:4" ht="27.6" x14ac:dyDescent="0.3">
      <c r="A50" s="10" t="s">
        <v>94</v>
      </c>
      <c r="B50" s="25">
        <v>590693.45322000002</v>
      </c>
      <c r="C50" s="25">
        <v>2800.36915</v>
      </c>
      <c r="D50" s="25">
        <v>103.07634</v>
      </c>
    </row>
    <row r="51" spans="1:4" x14ac:dyDescent="0.3">
      <c r="A51" s="10" t="s">
        <v>95</v>
      </c>
      <c r="B51" s="25">
        <f>76834.23937-39196</f>
        <v>37638.239369999996</v>
      </c>
      <c r="C51" s="25">
        <v>2532.0002500000001</v>
      </c>
      <c r="D51" s="25">
        <v>583.24055999999996</v>
      </c>
    </row>
    <row r="52" spans="1:4" x14ac:dyDescent="0.3">
      <c r="A52" s="10" t="s">
        <v>96</v>
      </c>
      <c r="B52" s="25">
        <v>230320.80637000001</v>
      </c>
      <c r="C52" s="25">
        <v>9316.7095599999993</v>
      </c>
      <c r="D52" s="25">
        <v>3062.0779699999998</v>
      </c>
    </row>
    <row r="53" spans="1:4" x14ac:dyDescent="0.3">
      <c r="A53" s="10" t="s">
        <v>97</v>
      </c>
      <c r="B53" s="25">
        <v>185019.77278999999</v>
      </c>
      <c r="C53" s="25">
        <v>39083.715040000003</v>
      </c>
      <c r="D53" s="25">
        <v>8561.3167400000002</v>
      </c>
    </row>
    <row r="54" spans="1:4" x14ac:dyDescent="0.3">
      <c r="A54" s="10" t="s">
        <v>98</v>
      </c>
      <c r="B54" s="25">
        <v>732123.12664999999</v>
      </c>
      <c r="C54" s="25">
        <v>24369.270519999998</v>
      </c>
      <c r="D54" s="25">
        <v>5369.43174</v>
      </c>
    </row>
    <row r="55" spans="1:4" x14ac:dyDescent="0.3">
      <c r="A55" s="10" t="s">
        <v>99</v>
      </c>
      <c r="B55" s="25">
        <v>560108.99754000001</v>
      </c>
      <c r="C55" s="25">
        <v>25250.849129999999</v>
      </c>
      <c r="D55" s="25">
        <v>4780.92922</v>
      </c>
    </row>
    <row r="56" spans="1:4" x14ac:dyDescent="0.3">
      <c r="A56" s="10" t="s">
        <v>100</v>
      </c>
      <c r="B56" s="25">
        <v>72424.781369999997</v>
      </c>
      <c r="C56" s="25">
        <v>2576.3230800000001</v>
      </c>
      <c r="D56" s="25">
        <v>394.41064999999998</v>
      </c>
    </row>
    <row r="57" spans="1:4" ht="27.6" x14ac:dyDescent="0.3">
      <c r="A57" s="10" t="s">
        <v>101</v>
      </c>
      <c r="B57" s="25">
        <v>174994.01386000001</v>
      </c>
      <c r="C57" s="25">
        <v>80650.025380000006</v>
      </c>
      <c r="D57" s="25">
        <v>22632.069200000002</v>
      </c>
    </row>
    <row r="58" spans="1:4" x14ac:dyDescent="0.3">
      <c r="A58" s="10" t="s">
        <v>102</v>
      </c>
      <c r="B58" s="25">
        <v>14270.86844</v>
      </c>
      <c r="C58" s="25">
        <v>778.97158000000002</v>
      </c>
      <c r="D58" s="25"/>
    </row>
    <row r="59" spans="1:4" x14ac:dyDescent="0.3">
      <c r="A59" s="10" t="s">
        <v>103</v>
      </c>
      <c r="B59" s="25">
        <v>131577.79240999999</v>
      </c>
      <c r="C59" s="25">
        <v>5236.4450100000004</v>
      </c>
      <c r="D59" s="25">
        <v>1010.42033</v>
      </c>
    </row>
    <row r="60" spans="1:4" x14ac:dyDescent="0.3">
      <c r="A60" s="10" t="s">
        <v>104</v>
      </c>
      <c r="B60" s="25">
        <v>8700.8218199999992</v>
      </c>
      <c r="C60" s="25">
        <v>1319.03358</v>
      </c>
      <c r="D60" s="25"/>
    </row>
    <row r="61" spans="1:4" x14ac:dyDescent="0.3">
      <c r="A61" s="10" t="s">
        <v>105</v>
      </c>
      <c r="B61" s="25">
        <v>3439.5707499999999</v>
      </c>
      <c r="C61" s="25">
        <v>1961.7553600000001</v>
      </c>
      <c r="D61" s="25">
        <v>368.97550999999999</v>
      </c>
    </row>
    <row r="62" spans="1:4" ht="27.6" x14ac:dyDescent="0.3">
      <c r="A62" s="10" t="s">
        <v>106</v>
      </c>
      <c r="B62" s="25">
        <v>56881.584849999999</v>
      </c>
      <c r="C62" s="25">
        <v>25458.94858</v>
      </c>
      <c r="D62" s="25">
        <v>5758.1747100000002</v>
      </c>
    </row>
    <row r="63" spans="1:4" x14ac:dyDescent="0.3">
      <c r="A63" s="10" t="s">
        <v>107</v>
      </c>
      <c r="B63" s="25">
        <v>13258.17144</v>
      </c>
      <c r="C63" s="25">
        <v>739.95642999999995</v>
      </c>
      <c r="D63" s="25"/>
    </row>
    <row r="64" spans="1:4" x14ac:dyDescent="0.3">
      <c r="A64" s="10" t="s">
        <v>108</v>
      </c>
      <c r="B64" s="25">
        <v>570898.48988999997</v>
      </c>
      <c r="C64" s="25">
        <v>9150.4212800000005</v>
      </c>
      <c r="D64" s="25">
        <v>1801.51693</v>
      </c>
    </row>
    <row r="65" spans="1:4" x14ac:dyDescent="0.3">
      <c r="A65" s="10" t="s">
        <v>109</v>
      </c>
      <c r="B65" s="25">
        <v>29282.661960000001</v>
      </c>
      <c r="C65" s="25">
        <v>15904.629660000001</v>
      </c>
      <c r="D65" s="25">
        <v>3546.0664499999998</v>
      </c>
    </row>
    <row r="66" spans="1:4" x14ac:dyDescent="0.3">
      <c r="A66" s="10" t="s">
        <v>110</v>
      </c>
      <c r="B66" s="25">
        <v>3170.7817300000002</v>
      </c>
      <c r="C66" s="25">
        <v>2202.7060200000001</v>
      </c>
      <c r="D66" s="25">
        <v>565.30508999999995</v>
      </c>
    </row>
    <row r="67" spans="1:4" x14ac:dyDescent="0.3">
      <c r="A67" s="10" t="s">
        <v>111</v>
      </c>
      <c r="B67" s="25">
        <v>1939.3415500000001</v>
      </c>
      <c r="C67" s="25">
        <v>1100.8520000000001</v>
      </c>
      <c r="D67" s="25">
        <v>215.30079000000001</v>
      </c>
    </row>
    <row r="68" spans="1:4" x14ac:dyDescent="0.3">
      <c r="A68" s="10" t="s">
        <v>112</v>
      </c>
      <c r="B68" s="25">
        <v>1540.20063</v>
      </c>
      <c r="C68" s="25">
        <v>1134.84521</v>
      </c>
      <c r="D68" s="25">
        <v>1.0905100000000001</v>
      </c>
    </row>
    <row r="69" spans="1:4" x14ac:dyDescent="0.3">
      <c r="A69" s="10" t="s">
        <v>113</v>
      </c>
      <c r="B69" s="25">
        <v>3563.9489600000002</v>
      </c>
      <c r="C69" s="25">
        <v>1909.3389999999999</v>
      </c>
      <c r="D69" s="25">
        <v>311.58217000000002</v>
      </c>
    </row>
    <row r="70" spans="1:4" x14ac:dyDescent="0.3">
      <c r="A70" s="10" t="s">
        <v>114</v>
      </c>
      <c r="B70" s="25">
        <v>1793.70316</v>
      </c>
      <c r="C70" s="25">
        <v>993.52031999999997</v>
      </c>
      <c r="D70" s="25">
        <v>21</v>
      </c>
    </row>
    <row r="71" spans="1:4" x14ac:dyDescent="0.3">
      <c r="A71" s="10" t="s">
        <v>115</v>
      </c>
      <c r="B71" s="25">
        <v>817.12365999999997</v>
      </c>
      <c r="C71" s="25">
        <v>573.95506</v>
      </c>
      <c r="D71" s="25">
        <v>20.00038</v>
      </c>
    </row>
    <row r="72" spans="1:4" x14ac:dyDescent="0.3">
      <c r="A72" s="10" t="s">
        <v>154</v>
      </c>
      <c r="B72" s="25">
        <v>-28401.024099999999</v>
      </c>
      <c r="C72" s="25">
        <v>1816.2210299999999</v>
      </c>
      <c r="D72" s="25">
        <v>70.000709999999998</v>
      </c>
    </row>
    <row r="73" spans="1:4" ht="27.6" x14ac:dyDescent="0.3">
      <c r="A73" s="10" t="s">
        <v>116</v>
      </c>
      <c r="B73" s="25">
        <v>1782741.85724</v>
      </c>
      <c r="C73" s="25">
        <v>32948.212290000003</v>
      </c>
      <c r="D73" s="25">
        <v>8487.8899199999996</v>
      </c>
    </row>
    <row r="74" spans="1:4" ht="27.6" x14ac:dyDescent="0.3">
      <c r="A74" s="10" t="s">
        <v>117</v>
      </c>
      <c r="B74" s="25">
        <v>818.87192000000005</v>
      </c>
      <c r="C74" s="25">
        <v>735.36648000000002</v>
      </c>
      <c r="D74" s="25">
        <v>56.060479999999998</v>
      </c>
    </row>
    <row r="75" spans="1:4" x14ac:dyDescent="0.3">
      <c r="A75" s="10" t="s">
        <v>118</v>
      </c>
      <c r="B75" s="25">
        <v>2210.5758799999999</v>
      </c>
      <c r="C75" s="25">
        <v>1248.5993100000001</v>
      </c>
      <c r="D75" s="25">
        <v>5.6322700000000001</v>
      </c>
    </row>
    <row r="76" spans="1:4" x14ac:dyDescent="0.3">
      <c r="A76" s="10" t="s">
        <v>119</v>
      </c>
      <c r="B76" s="25">
        <v>10584.25166</v>
      </c>
      <c r="C76" s="25">
        <v>1871.88969</v>
      </c>
      <c r="D76" s="25">
        <v>231.83034000000001</v>
      </c>
    </row>
    <row r="77" spans="1:4" x14ac:dyDescent="0.3">
      <c r="A77" s="10" t="s">
        <v>120</v>
      </c>
      <c r="B77" s="25">
        <v>61570.935019999997</v>
      </c>
      <c r="C77" s="25">
        <v>4996.4767599999996</v>
      </c>
      <c r="D77" s="25">
        <v>645.01196000000004</v>
      </c>
    </row>
    <row r="78" spans="1:4" x14ac:dyDescent="0.3">
      <c r="A78" s="10" t="s">
        <v>121</v>
      </c>
      <c r="B78" s="25">
        <v>57585.233500000002</v>
      </c>
      <c r="C78" s="25">
        <v>16338.73604</v>
      </c>
      <c r="D78" s="25">
        <v>4544.1588700000002</v>
      </c>
    </row>
    <row r="79" spans="1:4" x14ac:dyDescent="0.3">
      <c r="A79" s="10" t="s">
        <v>122</v>
      </c>
      <c r="B79" s="25">
        <v>7607.5360300000002</v>
      </c>
      <c r="C79" s="25">
        <v>784.12851000000001</v>
      </c>
      <c r="D79" s="25">
        <v>0.34089000000000003</v>
      </c>
    </row>
    <row r="80" spans="1:4" x14ac:dyDescent="0.3">
      <c r="A80" s="10" t="s">
        <v>123</v>
      </c>
      <c r="B80" s="25">
        <v>4029.94587</v>
      </c>
      <c r="C80" s="25">
        <v>865.82626000000005</v>
      </c>
      <c r="D80" s="25">
        <v>39.61983</v>
      </c>
    </row>
    <row r="81" spans="1:4" x14ac:dyDescent="0.3">
      <c r="A81" s="10" t="s">
        <v>124</v>
      </c>
      <c r="B81" s="25">
        <v>2175.1091900000001</v>
      </c>
      <c r="C81" s="25">
        <v>1151.01181</v>
      </c>
      <c r="D81" s="25">
        <v>49.621659999999999</v>
      </c>
    </row>
    <row r="82" spans="1:4" s="58" customFormat="1" x14ac:dyDescent="0.3">
      <c r="A82" s="59" t="s">
        <v>151</v>
      </c>
      <c r="B82" s="60">
        <v>104979</v>
      </c>
      <c r="C82" s="60"/>
      <c r="D82" s="60"/>
    </row>
    <row r="83" spans="1:4" s="58" customFormat="1" x14ac:dyDescent="0.3">
      <c r="A83" s="59" t="s">
        <v>152</v>
      </c>
      <c r="B83" s="60">
        <v>39196</v>
      </c>
      <c r="C83" s="60"/>
      <c r="D83" s="60"/>
    </row>
    <row r="84" spans="1:4" x14ac:dyDescent="0.3">
      <c r="A84" s="26" t="s">
        <v>2</v>
      </c>
      <c r="B84" s="27">
        <f>SUM(B43:B83)</f>
        <v>5703926.78259</v>
      </c>
      <c r="C84" s="27">
        <v>355748.37618000002</v>
      </c>
      <c r="D84" s="27">
        <v>77085.882169999997</v>
      </c>
    </row>
    <row r="86" spans="1:4" x14ac:dyDescent="0.3">
      <c r="A86" s="64" t="s">
        <v>153</v>
      </c>
    </row>
  </sheetData>
  <mergeCells count="39">
    <mergeCell ref="A37:C37"/>
    <mergeCell ref="A38:C38"/>
    <mergeCell ref="A32:C32"/>
    <mergeCell ref="A33:C33"/>
    <mergeCell ref="A34:C34"/>
    <mergeCell ref="A35:C35"/>
    <mergeCell ref="A36:C36"/>
    <mergeCell ref="A16:C16"/>
    <mergeCell ref="A18:C18"/>
    <mergeCell ref="A19:C19"/>
    <mergeCell ref="A20:C20"/>
    <mergeCell ref="A21:C21"/>
    <mergeCell ref="A17:C17"/>
    <mergeCell ref="A22:C22"/>
    <mergeCell ref="A24:C24"/>
    <mergeCell ref="A25:C25"/>
    <mergeCell ref="A26:C26"/>
    <mergeCell ref="A28:C28"/>
    <mergeCell ref="A29:C29"/>
    <mergeCell ref="A30:C30"/>
    <mergeCell ref="A31:C31"/>
    <mergeCell ref="A23:C23"/>
    <mergeCell ref="A27:C27"/>
    <mergeCell ref="A1:D1"/>
    <mergeCell ref="A2:D2"/>
    <mergeCell ref="A5:C5"/>
    <mergeCell ref="A11:C11"/>
    <mergeCell ref="A41:A42"/>
    <mergeCell ref="B41:B42"/>
    <mergeCell ref="C41:D41"/>
    <mergeCell ref="A6:C6"/>
    <mergeCell ref="A7:C7"/>
    <mergeCell ref="A8:C8"/>
    <mergeCell ref="A9:C9"/>
    <mergeCell ref="A10:C10"/>
    <mergeCell ref="A12:C12"/>
    <mergeCell ref="A13:C13"/>
    <mergeCell ref="A14:C14"/>
    <mergeCell ref="A15:C15"/>
  </mergeCells>
  <pageMargins left="0.70866141732283472" right="0.19685039370078741" top="0.35433070866141736" bottom="0.35433070866141736" header="0.31496062992125984" footer="0.23622047244094491"/>
  <pageSetup paperSize="9" scale="62" fitToHeight="2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view="pageBreakPreview" topLeftCell="A55" zoomScaleNormal="100" zoomScaleSheetLayoutView="100" workbookViewId="0">
      <selection activeCell="A59" sqref="A59"/>
    </sheetView>
  </sheetViews>
  <sheetFormatPr defaultRowHeight="14.4" x14ac:dyDescent="0.3"/>
  <cols>
    <col min="1" max="1" width="38.3320312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2.109375" customWidth="1"/>
    <col min="7" max="7" width="12.5546875" customWidth="1"/>
    <col min="8" max="8" width="12.6640625" customWidth="1"/>
    <col min="9" max="9" width="10.88671875" customWidth="1"/>
    <col min="10" max="10" width="12.6640625" customWidth="1"/>
    <col min="11" max="11" width="11" customWidth="1"/>
    <col min="12" max="13" width="11.88671875" customWidth="1"/>
    <col min="14" max="14" width="11.109375" customWidth="1"/>
    <col min="15" max="15" width="11.5546875" customWidth="1"/>
    <col min="16" max="16" width="9.5546875" customWidth="1"/>
  </cols>
  <sheetData>
    <row r="1" spans="1:20" s="15" customFormat="1" ht="15.6" x14ac:dyDescent="0.3">
      <c r="A1" s="18"/>
      <c r="C1" s="16" t="s">
        <v>8</v>
      </c>
    </row>
    <row r="2" spans="1:20" x14ac:dyDescent="0.3">
      <c r="A2" s="19" t="str">
        <f>TEXT(EndData2,"[$-FC19]ДД.ММ.ГГГ")</f>
        <v>00.01.1900</v>
      </c>
      <c r="C2" s="11"/>
      <c r="P2" s="13" t="s">
        <v>7</v>
      </c>
    </row>
    <row r="3" spans="1:20" s="14" customFormat="1" ht="52.8" x14ac:dyDescent="0.25">
      <c r="A3" s="17" t="s">
        <v>18</v>
      </c>
      <c r="B3" s="35" t="s">
        <v>19</v>
      </c>
      <c r="C3" s="36" t="s">
        <v>20</v>
      </c>
      <c r="D3" s="36" t="s">
        <v>21</v>
      </c>
      <c r="E3" s="36" t="s">
        <v>22</v>
      </c>
      <c r="F3" s="36" t="s">
        <v>23</v>
      </c>
      <c r="G3" s="36" t="s">
        <v>24</v>
      </c>
      <c r="H3" s="36" t="s">
        <v>25</v>
      </c>
      <c r="I3" s="36" t="s">
        <v>26</v>
      </c>
      <c r="J3" s="36" t="s">
        <v>27</v>
      </c>
      <c r="K3" s="36" t="s">
        <v>28</v>
      </c>
      <c r="L3" s="36" t="s">
        <v>29</v>
      </c>
      <c r="M3" s="36" t="s">
        <v>30</v>
      </c>
      <c r="N3" s="36" t="s">
        <v>31</v>
      </c>
      <c r="O3" s="36" t="s">
        <v>32</v>
      </c>
      <c r="P3" s="12" t="s">
        <v>6</v>
      </c>
    </row>
    <row r="4" spans="1:20" ht="27.6" x14ac:dyDescent="0.3">
      <c r="A4" s="34" t="s">
        <v>33</v>
      </c>
      <c r="B4" s="37"/>
      <c r="C4" s="37"/>
      <c r="D4" s="37"/>
      <c r="E4" s="37"/>
      <c r="F4" s="37"/>
      <c r="G4" s="37"/>
      <c r="H4" s="37"/>
      <c r="I4" s="37"/>
      <c r="J4" s="37">
        <v>1342.7869000000001</v>
      </c>
      <c r="K4" s="37">
        <v>189.99263999999999</v>
      </c>
      <c r="L4" s="37"/>
      <c r="M4" s="37"/>
      <c r="N4" s="37"/>
      <c r="O4" s="37"/>
      <c r="P4" s="38">
        <v>1532.77954</v>
      </c>
      <c r="Q4" s="33"/>
      <c r="R4" s="33"/>
      <c r="S4" s="33"/>
      <c r="T4" s="33"/>
    </row>
    <row r="5" spans="1:20" ht="41.4" x14ac:dyDescent="0.3">
      <c r="A5" s="34" t="s">
        <v>34</v>
      </c>
      <c r="B5" s="37">
        <v>3840</v>
      </c>
      <c r="C5" s="37">
        <v>12820.081200000001</v>
      </c>
      <c r="D5" s="37">
        <v>17568.25</v>
      </c>
      <c r="E5" s="37">
        <v>8978.5869999999995</v>
      </c>
      <c r="F5" s="37">
        <v>8103.0732799999996</v>
      </c>
      <c r="G5" s="37">
        <v>12292.25</v>
      </c>
      <c r="H5" s="37">
        <v>6205.1355000000003</v>
      </c>
      <c r="I5" s="37">
        <v>5046.2838000000002</v>
      </c>
      <c r="J5" s="37">
        <v>314.04223000000002</v>
      </c>
      <c r="K5" s="37">
        <v>314.04223999999999</v>
      </c>
      <c r="L5" s="37">
        <v>33479.188399999999</v>
      </c>
      <c r="M5" s="37">
        <v>9231</v>
      </c>
      <c r="N5" s="37">
        <v>35881.862000000001</v>
      </c>
      <c r="O5" s="37">
        <v>11948.475</v>
      </c>
      <c r="P5" s="38">
        <v>166022.27064999999</v>
      </c>
      <c r="Q5" s="33"/>
      <c r="R5" s="33"/>
      <c r="S5" s="33"/>
      <c r="T5" s="33"/>
    </row>
    <row r="6" spans="1:20" ht="41.4" x14ac:dyDescent="0.3">
      <c r="A6" s="34" t="s">
        <v>35</v>
      </c>
      <c r="B6" s="37">
        <v>29.451799999999999</v>
      </c>
      <c r="C6" s="37">
        <v>17376.591250000001</v>
      </c>
      <c r="D6" s="37">
        <v>4752.3</v>
      </c>
      <c r="E6" s="37">
        <v>9860</v>
      </c>
      <c r="F6" s="37">
        <v>5071.5081700000001</v>
      </c>
      <c r="G6" s="37">
        <v>2400</v>
      </c>
      <c r="H6" s="37"/>
      <c r="I6" s="37"/>
      <c r="J6" s="37">
        <v>166.73333</v>
      </c>
      <c r="K6" s="37">
        <v>8.2566000000000006</v>
      </c>
      <c r="L6" s="37">
        <v>9190</v>
      </c>
      <c r="M6" s="37">
        <v>5380.3190000000004</v>
      </c>
      <c r="N6" s="37">
        <v>9124.5202000000008</v>
      </c>
      <c r="O6" s="37">
        <v>462.97035</v>
      </c>
      <c r="P6" s="38">
        <v>63822.650699999998</v>
      </c>
      <c r="Q6" s="33"/>
      <c r="R6" s="33"/>
      <c r="S6" s="33"/>
      <c r="T6" s="33"/>
    </row>
    <row r="7" spans="1:20" ht="69" x14ac:dyDescent="0.3">
      <c r="A7" s="34" t="s">
        <v>36</v>
      </c>
      <c r="B7" s="37">
        <v>65613.618090000004</v>
      </c>
      <c r="C7" s="37">
        <v>47356.247929999998</v>
      </c>
      <c r="D7" s="37">
        <v>17634.075000000001</v>
      </c>
      <c r="E7" s="37">
        <v>12787.262000000001</v>
      </c>
      <c r="F7" s="37">
        <v>5285.9635399999997</v>
      </c>
      <c r="G7" s="37">
        <v>16419.924999999999</v>
      </c>
      <c r="H7" s="37">
        <v>341.4169</v>
      </c>
      <c r="I7" s="37">
        <v>262.71578</v>
      </c>
      <c r="J7" s="37">
        <v>25432.128959999998</v>
      </c>
      <c r="K7" s="37">
        <v>5824.2473399999999</v>
      </c>
      <c r="L7" s="37">
        <v>11230.86918</v>
      </c>
      <c r="M7" s="37">
        <v>10833.541660000001</v>
      </c>
      <c r="N7" s="37">
        <v>13640.12672</v>
      </c>
      <c r="O7" s="37">
        <v>5713.2619999999997</v>
      </c>
      <c r="P7" s="38">
        <v>238375.4001</v>
      </c>
      <c r="Q7" s="33"/>
      <c r="R7" s="33"/>
      <c r="S7" s="33"/>
      <c r="T7" s="33"/>
    </row>
    <row r="8" spans="1:20" ht="27.6" x14ac:dyDescent="0.3">
      <c r="A8" s="34" t="s">
        <v>37</v>
      </c>
      <c r="B8" s="37"/>
      <c r="C8" s="37">
        <v>2217.4482400000002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8">
        <v>2217.4482400000002</v>
      </c>
      <c r="Q8" s="33"/>
      <c r="R8" s="33"/>
      <c r="S8" s="33"/>
      <c r="T8" s="33"/>
    </row>
    <row r="9" spans="1:20" ht="110.4" x14ac:dyDescent="0.3">
      <c r="A9" s="34" t="s">
        <v>38</v>
      </c>
      <c r="B9" s="37">
        <v>127363.18996</v>
      </c>
      <c r="C9" s="37">
        <v>13216.706690000001</v>
      </c>
      <c r="D9" s="37"/>
      <c r="E9" s="37">
        <v>-1.8970000000000001E-2</v>
      </c>
      <c r="F9" s="37"/>
      <c r="G9" s="37">
        <v>258.42</v>
      </c>
      <c r="H9" s="37">
        <v>2017.47388</v>
      </c>
      <c r="I9" s="37"/>
      <c r="J9" s="37">
        <v>4898.9201199999998</v>
      </c>
      <c r="K9" s="37"/>
      <c r="L9" s="37">
        <v>1433.6479899999999</v>
      </c>
      <c r="M9" s="37"/>
      <c r="N9" s="37">
        <v>639.25175999999999</v>
      </c>
      <c r="O9" s="37">
        <v>783.03724999999997</v>
      </c>
      <c r="P9" s="38">
        <v>150610.62867999999</v>
      </c>
      <c r="Q9" s="33"/>
      <c r="R9" s="33"/>
      <c r="S9" s="33"/>
      <c r="T9" s="33"/>
    </row>
    <row r="10" spans="1:20" ht="82.8" x14ac:dyDescent="0.3">
      <c r="A10" s="34" t="s">
        <v>39</v>
      </c>
      <c r="B10" s="37">
        <v>87667.969320000004</v>
      </c>
      <c r="C10" s="37">
        <v>1228.4580599999999</v>
      </c>
      <c r="D10" s="37"/>
      <c r="E10" s="37"/>
      <c r="F10" s="37"/>
      <c r="G10" s="37">
        <v>2158.3412699999999</v>
      </c>
      <c r="H10" s="37"/>
      <c r="I10" s="37">
        <v>-563.81561999999997</v>
      </c>
      <c r="J10" s="37">
        <v>7880.6671500000002</v>
      </c>
      <c r="K10" s="37">
        <v>18258.198</v>
      </c>
      <c r="L10" s="37"/>
      <c r="M10" s="37"/>
      <c r="N10" s="37">
        <v>1516.0083999999999</v>
      </c>
      <c r="O10" s="37"/>
      <c r="P10" s="38">
        <v>118145.82657999999</v>
      </c>
      <c r="Q10" s="33"/>
      <c r="R10" s="33"/>
      <c r="S10" s="33"/>
      <c r="T10" s="33"/>
    </row>
    <row r="11" spans="1:20" ht="96.6" x14ac:dyDescent="0.3">
      <c r="A11" s="34" t="s">
        <v>40</v>
      </c>
      <c r="B11" s="37">
        <v>91.497669999999999</v>
      </c>
      <c r="C11" s="37">
        <v>18.7</v>
      </c>
      <c r="D11" s="37"/>
      <c r="E11" s="37"/>
      <c r="F11" s="37"/>
      <c r="G11" s="37"/>
      <c r="H11" s="37">
        <v>-5.55</v>
      </c>
      <c r="I11" s="37"/>
      <c r="J11" s="37">
        <v>31.992239999999999</v>
      </c>
      <c r="K11" s="37"/>
      <c r="L11" s="37"/>
      <c r="M11" s="37"/>
      <c r="N11" s="37"/>
      <c r="O11" s="37"/>
      <c r="P11" s="38">
        <v>136.63990999999999</v>
      </c>
      <c r="Q11" s="33"/>
      <c r="R11" s="33"/>
      <c r="S11" s="33"/>
      <c r="T11" s="33"/>
    </row>
    <row r="12" spans="1:20" ht="82.8" x14ac:dyDescent="0.3">
      <c r="A12" s="34" t="s">
        <v>41</v>
      </c>
      <c r="B12" s="37"/>
      <c r="C12" s="37">
        <v>3729.4969999999998</v>
      </c>
      <c r="D12" s="37">
        <v>660.75</v>
      </c>
      <c r="E12" s="37">
        <v>454.5</v>
      </c>
      <c r="F12" s="37">
        <v>157.89646999999999</v>
      </c>
      <c r="G12" s="37">
        <v>624.41665999999998</v>
      </c>
      <c r="H12" s="37">
        <v>297.92520000000002</v>
      </c>
      <c r="I12" s="37">
        <v>43.034399999999998</v>
      </c>
      <c r="J12" s="37"/>
      <c r="K12" s="37"/>
      <c r="L12" s="37">
        <v>271.77534000000003</v>
      </c>
      <c r="M12" s="37">
        <v>241.08332999999999</v>
      </c>
      <c r="N12" s="37">
        <v>250.11660000000001</v>
      </c>
      <c r="O12" s="37">
        <v>142.25</v>
      </c>
      <c r="P12" s="38">
        <v>6873.2449999999999</v>
      </c>
      <c r="Q12" s="33"/>
      <c r="R12" s="33"/>
      <c r="S12" s="33"/>
      <c r="T12" s="33"/>
    </row>
    <row r="13" spans="1:20" ht="96.6" x14ac:dyDescent="0.3">
      <c r="A13" s="34" t="s">
        <v>42</v>
      </c>
      <c r="B13" s="37">
        <v>419.57724999999999</v>
      </c>
      <c r="C13" s="37">
        <v>178.38499999999999</v>
      </c>
      <c r="D13" s="37">
        <v>162.4</v>
      </c>
      <c r="E13" s="37">
        <v>17.100809999999999</v>
      </c>
      <c r="F13" s="37">
        <v>86.117769999999993</v>
      </c>
      <c r="G13" s="37">
        <v>86.083330000000004</v>
      </c>
      <c r="H13" s="37">
        <v>156.87055000000001</v>
      </c>
      <c r="I13" s="37">
        <v>99.496200000000002</v>
      </c>
      <c r="J13" s="37">
        <v>39.152200000000001</v>
      </c>
      <c r="K13" s="37">
        <v>209.43907999999999</v>
      </c>
      <c r="L13" s="37">
        <v>69.03886</v>
      </c>
      <c r="M13" s="37">
        <v>92.833330000000004</v>
      </c>
      <c r="N13" s="37">
        <v>159.64279999999999</v>
      </c>
      <c r="O13" s="37">
        <v>-117.41443</v>
      </c>
      <c r="P13" s="38">
        <v>1658.7227499999999</v>
      </c>
      <c r="Q13" s="33"/>
      <c r="R13" s="33"/>
      <c r="S13" s="33"/>
      <c r="T13" s="33"/>
    </row>
    <row r="14" spans="1:20" ht="69" x14ac:dyDescent="0.3">
      <c r="A14" s="34" t="s">
        <v>43</v>
      </c>
      <c r="B14" s="37">
        <v>362.45679999999999</v>
      </c>
      <c r="C14" s="37">
        <v>-232.36351999999999</v>
      </c>
      <c r="D14" s="37">
        <v>370</v>
      </c>
      <c r="E14" s="37">
        <v>-0.6</v>
      </c>
      <c r="F14" s="37">
        <v>181.99969999999999</v>
      </c>
      <c r="G14" s="37">
        <v>407.16</v>
      </c>
      <c r="H14" s="37">
        <v>53.23254</v>
      </c>
      <c r="I14" s="37">
        <v>88.45</v>
      </c>
      <c r="J14" s="37">
        <v>348.7</v>
      </c>
      <c r="K14" s="37">
        <v>409.74381</v>
      </c>
      <c r="L14" s="37">
        <v>351.49657999999999</v>
      </c>
      <c r="M14" s="37"/>
      <c r="N14" s="37">
        <v>216.1</v>
      </c>
      <c r="O14" s="37">
        <v>12.37351</v>
      </c>
      <c r="P14" s="38">
        <v>2568.7494200000001</v>
      </c>
      <c r="Q14" s="33"/>
      <c r="R14" s="33"/>
      <c r="S14" s="33"/>
      <c r="T14" s="33"/>
    </row>
    <row r="15" spans="1:20" ht="82.8" x14ac:dyDescent="0.3">
      <c r="A15" s="34" t="s">
        <v>44</v>
      </c>
      <c r="B15" s="37">
        <v>793.52809000000002</v>
      </c>
      <c r="C15" s="37">
        <v>502.65244999999999</v>
      </c>
      <c r="D15" s="37">
        <v>335.28</v>
      </c>
      <c r="E15" s="37">
        <v>106.72744</v>
      </c>
      <c r="F15" s="37">
        <v>2.63706</v>
      </c>
      <c r="G15" s="37">
        <v>154.85</v>
      </c>
      <c r="H15" s="37">
        <v>113.93351</v>
      </c>
      <c r="I15" s="37">
        <v>21.225999999999999</v>
      </c>
      <c r="J15" s="37">
        <v>289.69600000000003</v>
      </c>
      <c r="K15" s="37">
        <v>130.74799999999999</v>
      </c>
      <c r="L15" s="37">
        <v>239.41996</v>
      </c>
      <c r="M15" s="37">
        <v>15.60122</v>
      </c>
      <c r="N15" s="37">
        <v>182.28</v>
      </c>
      <c r="O15" s="37">
        <v>6.3098799999999997</v>
      </c>
      <c r="P15" s="38">
        <v>2894.8896100000002</v>
      </c>
      <c r="Q15" s="33"/>
      <c r="R15" s="33"/>
      <c r="S15" s="33"/>
      <c r="T15" s="33"/>
    </row>
    <row r="16" spans="1:20" ht="124.2" x14ac:dyDescent="0.3">
      <c r="A16" s="34" t="s">
        <v>45</v>
      </c>
      <c r="B16" s="37">
        <v>29066.203979999998</v>
      </c>
      <c r="C16" s="37">
        <v>2494.0704000000001</v>
      </c>
      <c r="D16" s="37">
        <v>347.17</v>
      </c>
      <c r="E16" s="37"/>
      <c r="F16" s="37"/>
      <c r="G16" s="37"/>
      <c r="H16" s="37"/>
      <c r="I16" s="37"/>
      <c r="J16" s="37">
        <v>256.47000000000003</v>
      </c>
      <c r="K16" s="37"/>
      <c r="L16" s="37"/>
      <c r="M16" s="37"/>
      <c r="N16" s="37"/>
      <c r="O16" s="37"/>
      <c r="P16" s="38">
        <v>32163.914379999998</v>
      </c>
      <c r="Q16" s="33"/>
      <c r="R16" s="33"/>
      <c r="S16" s="33"/>
      <c r="T16" s="33"/>
    </row>
    <row r="17" spans="1:20" ht="110.4" x14ac:dyDescent="0.3">
      <c r="A17" s="34" t="s">
        <v>46</v>
      </c>
      <c r="B17" s="37"/>
      <c r="C17" s="37">
        <v>3149.6579999999999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8">
        <v>3149.6579999999999</v>
      </c>
      <c r="Q17" s="33"/>
      <c r="R17" s="33"/>
      <c r="S17" s="33"/>
      <c r="T17" s="33"/>
    </row>
    <row r="18" spans="1:20" ht="96.6" x14ac:dyDescent="0.3">
      <c r="A18" s="34" t="s">
        <v>47</v>
      </c>
      <c r="B18" s="37">
        <v>-28.12913</v>
      </c>
      <c r="C18" s="37"/>
      <c r="D18" s="37"/>
      <c r="E18" s="37"/>
      <c r="F18" s="37"/>
      <c r="G18" s="37">
        <v>18.751999999999999</v>
      </c>
      <c r="H18" s="37"/>
      <c r="I18" s="37"/>
      <c r="J18" s="37">
        <v>17.373999999999999</v>
      </c>
      <c r="K18" s="37"/>
      <c r="L18" s="37"/>
      <c r="M18" s="37"/>
      <c r="N18" s="37"/>
      <c r="O18" s="37"/>
      <c r="P18" s="38">
        <v>7.9968700000000004</v>
      </c>
      <c r="Q18" s="33"/>
      <c r="R18" s="33"/>
      <c r="S18" s="33"/>
      <c r="T18" s="33"/>
    </row>
    <row r="19" spans="1:20" ht="358.8" x14ac:dyDescent="0.3">
      <c r="A19" s="34" t="s">
        <v>48</v>
      </c>
      <c r="B19" s="37">
        <v>16020.618930000001</v>
      </c>
      <c r="C19" s="37">
        <v>13888.619000000001</v>
      </c>
      <c r="D19" s="37">
        <v>1580.4360300000001</v>
      </c>
      <c r="E19" s="37">
        <v>1533.8867299999999</v>
      </c>
      <c r="F19" s="37">
        <v>200</v>
      </c>
      <c r="G19" s="37">
        <v>2320.1758100000002</v>
      </c>
      <c r="H19" s="37">
        <v>1145.18859</v>
      </c>
      <c r="I19" s="37">
        <v>88.230699999999999</v>
      </c>
      <c r="J19" s="37">
        <v>3399.2278000000001</v>
      </c>
      <c r="K19" s="37">
        <v>2866.55908</v>
      </c>
      <c r="L19" s="37">
        <v>956.07844999999998</v>
      </c>
      <c r="M19" s="37">
        <v>-262.21537999999998</v>
      </c>
      <c r="N19" s="37">
        <v>3738.2916399999999</v>
      </c>
      <c r="O19" s="37">
        <v>163.84163000000001</v>
      </c>
      <c r="P19" s="38">
        <v>47638.939010000002</v>
      </c>
      <c r="Q19" s="33"/>
      <c r="R19" s="33"/>
      <c r="S19" s="33"/>
      <c r="T19" s="33"/>
    </row>
    <row r="20" spans="1:20" ht="179.4" x14ac:dyDescent="0.3">
      <c r="A20" s="34" t="s">
        <v>49</v>
      </c>
      <c r="B20" s="37">
        <v>195611.99053000001</v>
      </c>
      <c r="C20" s="37">
        <v>83475.73</v>
      </c>
      <c r="D20" s="37">
        <v>27518.288</v>
      </c>
      <c r="E20" s="37">
        <v>19181.400000000001</v>
      </c>
      <c r="F20" s="37">
        <v>2305.8513200000002</v>
      </c>
      <c r="G20" s="37">
        <v>26420</v>
      </c>
      <c r="H20" s="37">
        <v>14533.10925</v>
      </c>
      <c r="I20" s="37">
        <v>1955.65</v>
      </c>
      <c r="J20" s="37">
        <v>19736</v>
      </c>
      <c r="K20" s="37">
        <v>9494.7689200000004</v>
      </c>
      <c r="L20" s="37">
        <v>19982.086139999999</v>
      </c>
      <c r="M20" s="37">
        <v>10613.98</v>
      </c>
      <c r="N20" s="37">
        <v>10584</v>
      </c>
      <c r="O20" s="37">
        <v>10222.04319</v>
      </c>
      <c r="P20" s="38">
        <v>451634.89734999998</v>
      </c>
      <c r="Q20" s="33"/>
      <c r="R20" s="33"/>
      <c r="S20" s="33"/>
      <c r="T20" s="33"/>
    </row>
    <row r="21" spans="1:20" ht="110.4" x14ac:dyDescent="0.3">
      <c r="A21" s="34" t="s">
        <v>50</v>
      </c>
      <c r="B21" s="37">
        <v>5731.24244</v>
      </c>
      <c r="C21" s="37">
        <v>2177.22021</v>
      </c>
      <c r="D21" s="37">
        <v>1907.2</v>
      </c>
      <c r="E21" s="37">
        <v>422.35579999999999</v>
      </c>
      <c r="F21" s="37">
        <v>124.5</v>
      </c>
      <c r="G21" s="37">
        <v>2344.4</v>
      </c>
      <c r="H21" s="37">
        <v>1491.384</v>
      </c>
      <c r="I21" s="37"/>
      <c r="J21" s="37">
        <v>300</v>
      </c>
      <c r="K21" s="37">
        <v>682.49996999999996</v>
      </c>
      <c r="L21" s="37">
        <v>1237.09881</v>
      </c>
      <c r="M21" s="37">
        <v>-494.71181000000001</v>
      </c>
      <c r="N21" s="37">
        <v>3967.2917000000002</v>
      </c>
      <c r="O21" s="37">
        <v>-23.5</v>
      </c>
      <c r="P21" s="38">
        <v>19866.98112</v>
      </c>
      <c r="Q21" s="33"/>
      <c r="R21" s="33"/>
      <c r="S21" s="33"/>
      <c r="T21" s="33"/>
    </row>
    <row r="22" spans="1:20" ht="151.80000000000001" x14ac:dyDescent="0.3">
      <c r="A22" s="34" t="s">
        <v>51</v>
      </c>
      <c r="B22" s="37">
        <v>-33.837890000000002</v>
      </c>
      <c r="C22" s="37">
        <v>29.448740000000001</v>
      </c>
      <c r="D22" s="37"/>
      <c r="E22" s="37"/>
      <c r="F22" s="37">
        <v>3.7104900000000001</v>
      </c>
      <c r="G22" s="37"/>
      <c r="H22" s="37">
        <v>3.6739999999999999</v>
      </c>
      <c r="I22" s="37"/>
      <c r="J22" s="37">
        <v>3.9984299999999999</v>
      </c>
      <c r="K22" s="37"/>
      <c r="L22" s="37"/>
      <c r="M22" s="37"/>
      <c r="N22" s="37"/>
      <c r="O22" s="37"/>
      <c r="P22" s="38">
        <v>6.9937699999999996</v>
      </c>
      <c r="Q22" s="33"/>
      <c r="R22" s="33"/>
      <c r="S22" s="33"/>
      <c r="T22" s="33"/>
    </row>
    <row r="23" spans="1:20" ht="55.2" x14ac:dyDescent="0.3">
      <c r="A23" s="34" t="s">
        <v>52</v>
      </c>
      <c r="B23" s="37"/>
      <c r="C23" s="37">
        <v>-15.2</v>
      </c>
      <c r="D23" s="37"/>
      <c r="E23" s="37"/>
      <c r="F23" s="37">
        <v>-1.7</v>
      </c>
      <c r="G23" s="37">
        <v>-5.6</v>
      </c>
      <c r="H23" s="37">
        <v>-1.7</v>
      </c>
      <c r="I23" s="37"/>
      <c r="J23" s="37">
        <v>-12.1</v>
      </c>
      <c r="K23" s="37">
        <v>-12.6</v>
      </c>
      <c r="L23" s="37"/>
      <c r="M23" s="37"/>
      <c r="N23" s="37"/>
      <c r="O23" s="37"/>
      <c r="P23" s="38">
        <v>-48.9</v>
      </c>
      <c r="Q23" s="33"/>
      <c r="R23" s="33"/>
      <c r="S23" s="33"/>
      <c r="T23" s="33"/>
    </row>
    <row r="24" spans="1:20" ht="138" x14ac:dyDescent="0.3">
      <c r="A24" s="34" t="s">
        <v>53</v>
      </c>
      <c r="B24" s="37">
        <v>-458.84091999999998</v>
      </c>
      <c r="C24" s="37">
        <v>2588.9375</v>
      </c>
      <c r="D24" s="37">
        <v>273.74934999999999</v>
      </c>
      <c r="E24" s="37">
        <v>-15.010479999999999</v>
      </c>
      <c r="F24" s="37">
        <v>44.93</v>
      </c>
      <c r="G24" s="37">
        <v>266.5</v>
      </c>
      <c r="H24" s="37">
        <v>44.917589999999997</v>
      </c>
      <c r="I24" s="37"/>
      <c r="J24" s="37">
        <v>626.11141999999995</v>
      </c>
      <c r="K24" s="37">
        <v>190.37988000000001</v>
      </c>
      <c r="L24" s="37">
        <v>525.75509</v>
      </c>
      <c r="M24" s="37">
        <v>-431.06621000000001</v>
      </c>
      <c r="N24" s="37">
        <v>187.66300000000001</v>
      </c>
      <c r="O24" s="37">
        <v>-1694.27251</v>
      </c>
      <c r="P24" s="38">
        <v>2149.75371</v>
      </c>
      <c r="Q24" s="33"/>
      <c r="R24" s="33"/>
      <c r="S24" s="33"/>
      <c r="T24" s="33"/>
    </row>
    <row r="25" spans="1:20" ht="96.6" x14ac:dyDescent="0.3">
      <c r="A25" s="34" t="s">
        <v>54</v>
      </c>
      <c r="B25" s="37">
        <v>41063.374239999997</v>
      </c>
      <c r="C25" s="37">
        <v>-2575.8668499999999</v>
      </c>
      <c r="D25" s="37"/>
      <c r="E25" s="37"/>
      <c r="F25" s="37">
        <v>-32.700000000000003</v>
      </c>
      <c r="G25" s="37"/>
      <c r="H25" s="37">
        <v>1038.8</v>
      </c>
      <c r="I25" s="37"/>
      <c r="J25" s="37">
        <v>711</v>
      </c>
      <c r="K25" s="37">
        <v>5413.5730000000003</v>
      </c>
      <c r="L25" s="37"/>
      <c r="M25" s="37"/>
      <c r="N25" s="37"/>
      <c r="O25" s="37"/>
      <c r="P25" s="38">
        <v>45618.180390000001</v>
      </c>
      <c r="Q25" s="33"/>
      <c r="R25" s="33"/>
      <c r="S25" s="33"/>
      <c r="T25" s="33"/>
    </row>
    <row r="26" spans="1:20" ht="138" x14ac:dyDescent="0.3">
      <c r="A26" s="34" t="s">
        <v>55</v>
      </c>
      <c r="B26" s="37">
        <v>109306.39812</v>
      </c>
      <c r="C26" s="37">
        <v>22647.597379999999</v>
      </c>
      <c r="D26" s="37">
        <v>10935.703</v>
      </c>
      <c r="E26" s="37">
        <v>17595.301220000001</v>
      </c>
      <c r="F26" s="37">
        <v>1007.74973</v>
      </c>
      <c r="G26" s="37">
        <v>5584</v>
      </c>
      <c r="H26" s="37">
        <v>4370.2010799999998</v>
      </c>
      <c r="I26" s="37">
        <v>662.53</v>
      </c>
      <c r="J26" s="37">
        <v>6113.9208099999996</v>
      </c>
      <c r="K26" s="37">
        <v>2536.67794</v>
      </c>
      <c r="L26" s="37">
        <v>4009.2297199999998</v>
      </c>
      <c r="M26" s="37">
        <v>7924.4969499999997</v>
      </c>
      <c r="N26" s="37">
        <v>2017.1569999999999</v>
      </c>
      <c r="O26" s="37">
        <v>1355.2815700000001</v>
      </c>
      <c r="P26" s="38">
        <v>196066.24452000001</v>
      </c>
      <c r="Q26" s="33"/>
      <c r="R26" s="33"/>
      <c r="S26" s="33"/>
      <c r="T26" s="33"/>
    </row>
    <row r="27" spans="1:20" ht="82.8" x14ac:dyDescent="0.3">
      <c r="A27" s="34" t="s">
        <v>56</v>
      </c>
      <c r="B27" s="37">
        <v>32915.635090000003</v>
      </c>
      <c r="C27" s="37">
        <v>8461.1775300000008</v>
      </c>
      <c r="D27" s="37">
        <v>-722.11969999999997</v>
      </c>
      <c r="E27" s="37">
        <v>436.15809999999999</v>
      </c>
      <c r="F27" s="37">
        <v>364.5</v>
      </c>
      <c r="G27" s="37">
        <v>3634.116</v>
      </c>
      <c r="H27" s="37">
        <v>560.52300000000002</v>
      </c>
      <c r="I27" s="37"/>
      <c r="J27" s="37">
        <v>3065.3055399999998</v>
      </c>
      <c r="K27" s="37">
        <v>1483.6633899999999</v>
      </c>
      <c r="L27" s="37">
        <v>1609.32662</v>
      </c>
      <c r="M27" s="37">
        <v>-580.37802999999997</v>
      </c>
      <c r="N27" s="37">
        <v>2914.5203099999999</v>
      </c>
      <c r="O27" s="37"/>
      <c r="P27" s="38">
        <v>54142.42785</v>
      </c>
      <c r="Q27" s="33"/>
      <c r="R27" s="33"/>
      <c r="S27" s="33"/>
      <c r="T27" s="33"/>
    </row>
    <row r="28" spans="1:20" ht="110.4" x14ac:dyDescent="0.3">
      <c r="A28" s="34" t="s">
        <v>57</v>
      </c>
      <c r="B28" s="37">
        <v>193.66471999999999</v>
      </c>
      <c r="C28" s="37">
        <v>1107.3732399999999</v>
      </c>
      <c r="D28" s="37">
        <v>261.02699999999999</v>
      </c>
      <c r="E28" s="37">
        <v>-22.942419999999998</v>
      </c>
      <c r="F28" s="37">
        <v>-5.2727000000000004</v>
      </c>
      <c r="G28" s="37">
        <v>354.61900000000003</v>
      </c>
      <c r="H28" s="37">
        <v>132.71464</v>
      </c>
      <c r="I28" s="37">
        <v>27.685739999999999</v>
      </c>
      <c r="J28" s="37">
        <v>156.05767</v>
      </c>
      <c r="K28" s="37">
        <v>48.147799999999997</v>
      </c>
      <c r="L28" s="37">
        <v>115.45431000000001</v>
      </c>
      <c r="M28" s="37">
        <v>-96.575450000000004</v>
      </c>
      <c r="N28" s="37">
        <v>7.6443399999999997</v>
      </c>
      <c r="O28" s="37">
        <v>-187.47628</v>
      </c>
      <c r="P28" s="38">
        <v>2092.1216100000001</v>
      </c>
      <c r="Q28" s="33"/>
      <c r="R28" s="33"/>
      <c r="S28" s="33"/>
      <c r="T28" s="33"/>
    </row>
    <row r="29" spans="1:20" ht="69" x14ac:dyDescent="0.3">
      <c r="A29" s="34" t="s">
        <v>58</v>
      </c>
      <c r="B29" s="37"/>
      <c r="C29" s="37"/>
      <c r="D29" s="37"/>
      <c r="E29" s="37"/>
      <c r="F29" s="37"/>
      <c r="G29" s="37"/>
      <c r="H29" s="37">
        <v>-0.23845</v>
      </c>
      <c r="I29" s="37"/>
      <c r="J29" s="37"/>
      <c r="K29" s="37">
        <v>-0.46833000000000002</v>
      </c>
      <c r="L29" s="37"/>
      <c r="M29" s="37"/>
      <c r="N29" s="37"/>
      <c r="O29" s="37"/>
      <c r="P29" s="38">
        <v>-0.70677999999999996</v>
      </c>
      <c r="Q29" s="33"/>
      <c r="R29" s="33"/>
      <c r="S29" s="33"/>
      <c r="T29" s="33"/>
    </row>
    <row r="30" spans="1:20" ht="82.8" x14ac:dyDescent="0.3">
      <c r="A30" s="34" t="s">
        <v>59</v>
      </c>
      <c r="B30" s="37"/>
      <c r="C30" s="37"/>
      <c r="D30" s="37"/>
      <c r="E30" s="37"/>
      <c r="F30" s="37"/>
      <c r="G30" s="37"/>
      <c r="H30" s="37"/>
      <c r="I30" s="37"/>
      <c r="J30" s="37">
        <v>150</v>
      </c>
      <c r="K30" s="37"/>
      <c r="L30" s="37"/>
      <c r="M30" s="37"/>
      <c r="N30" s="37"/>
      <c r="O30" s="37"/>
      <c r="P30" s="38">
        <v>150</v>
      </c>
      <c r="Q30" s="33"/>
      <c r="R30" s="33"/>
      <c r="S30" s="33"/>
      <c r="T30" s="33"/>
    </row>
    <row r="31" spans="1:20" ht="55.2" x14ac:dyDescent="0.3">
      <c r="A31" s="34" t="s">
        <v>60</v>
      </c>
      <c r="B31" s="37">
        <v>14451.772779999999</v>
      </c>
      <c r="C31" s="37">
        <v>-2974.0745400000001</v>
      </c>
      <c r="D31" s="37">
        <v>1187.162</v>
      </c>
      <c r="E31" s="37"/>
      <c r="F31" s="37">
        <v>-356.86165999999997</v>
      </c>
      <c r="G31" s="37">
        <v>873.84166000000005</v>
      </c>
      <c r="H31" s="37">
        <v>0.1</v>
      </c>
      <c r="I31" s="37"/>
      <c r="J31" s="37"/>
      <c r="K31" s="37"/>
      <c r="L31" s="37"/>
      <c r="M31" s="37">
        <v>-9.0519999999999996</v>
      </c>
      <c r="N31" s="37">
        <v>-321.69862000000001</v>
      </c>
      <c r="O31" s="37">
        <v>-2562.75414</v>
      </c>
      <c r="P31" s="38">
        <v>10288.43548</v>
      </c>
      <c r="Q31" s="33"/>
      <c r="R31" s="33"/>
      <c r="S31" s="33"/>
      <c r="T31" s="33"/>
    </row>
    <row r="32" spans="1:20" ht="82.8" x14ac:dyDescent="0.3">
      <c r="A32" s="34" t="s">
        <v>61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>
        <v>-125</v>
      </c>
      <c r="O32" s="37"/>
      <c r="P32" s="38">
        <v>-125</v>
      </c>
      <c r="Q32" s="33"/>
      <c r="R32" s="33"/>
      <c r="S32" s="33"/>
      <c r="T32" s="33"/>
    </row>
    <row r="33" spans="1:20" ht="110.4" x14ac:dyDescent="0.3">
      <c r="A33" s="34" t="s">
        <v>62</v>
      </c>
      <c r="B33" s="37">
        <v>-476.16809999999998</v>
      </c>
      <c r="C33" s="37">
        <v>-2539.1999999999998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8">
        <v>-3015.3681000000001</v>
      </c>
      <c r="Q33" s="33"/>
      <c r="R33" s="33"/>
      <c r="S33" s="33"/>
      <c r="T33" s="33"/>
    </row>
    <row r="34" spans="1:20" ht="55.2" x14ac:dyDescent="0.3">
      <c r="A34" s="34" t="s">
        <v>63</v>
      </c>
      <c r="B34" s="37"/>
      <c r="C34" s="37"/>
      <c r="D34" s="37">
        <v>2661.6263199999999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8">
        <v>2661.6263199999999</v>
      </c>
      <c r="Q34" s="33"/>
      <c r="R34" s="33"/>
      <c r="S34" s="33"/>
      <c r="T34" s="33"/>
    </row>
    <row r="35" spans="1:20" ht="82.8" x14ac:dyDescent="0.3">
      <c r="A35" s="34" t="s">
        <v>64</v>
      </c>
      <c r="B35" s="37">
        <v>1031.1143400000001</v>
      </c>
      <c r="C35" s="37">
        <v>19246.731080000001</v>
      </c>
      <c r="D35" s="37">
        <v>1052.6666700000001</v>
      </c>
      <c r="E35" s="37">
        <v>99.11</v>
      </c>
      <c r="F35" s="37">
        <v>76.162300000000002</v>
      </c>
      <c r="G35" s="37">
        <v>392</v>
      </c>
      <c r="H35" s="37">
        <v>200</v>
      </c>
      <c r="I35" s="37"/>
      <c r="J35" s="37">
        <v>179.94300000000001</v>
      </c>
      <c r="K35" s="37">
        <v>80</v>
      </c>
      <c r="L35" s="37">
        <v>180</v>
      </c>
      <c r="M35" s="37"/>
      <c r="N35" s="37">
        <v>183.83500000000001</v>
      </c>
      <c r="O35" s="37"/>
      <c r="P35" s="38">
        <v>22721.562389999999</v>
      </c>
      <c r="Q35" s="33"/>
      <c r="R35" s="33"/>
      <c r="S35" s="33"/>
      <c r="T35" s="33"/>
    </row>
    <row r="36" spans="1:20" ht="41.4" x14ac:dyDescent="0.3">
      <c r="A36" s="34" t="s">
        <v>65</v>
      </c>
      <c r="B36" s="37"/>
      <c r="C36" s="37"/>
      <c r="D36" s="37"/>
      <c r="E36" s="37"/>
      <c r="F36" s="37">
        <v>-80</v>
      </c>
      <c r="G36" s="37">
        <v>-240</v>
      </c>
      <c r="H36" s="37">
        <v>-200</v>
      </c>
      <c r="I36" s="37"/>
      <c r="J36" s="37"/>
      <c r="K36" s="37">
        <v>-80</v>
      </c>
      <c r="L36" s="37"/>
      <c r="M36" s="37"/>
      <c r="N36" s="37">
        <v>-85</v>
      </c>
      <c r="O36" s="37"/>
      <c r="P36" s="38">
        <v>-685</v>
      </c>
      <c r="Q36" s="33"/>
      <c r="R36" s="33"/>
      <c r="S36" s="33"/>
      <c r="T36" s="33"/>
    </row>
    <row r="37" spans="1:20" ht="41.4" x14ac:dyDescent="0.3">
      <c r="A37" s="34" t="s">
        <v>66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>
        <v>1500</v>
      </c>
      <c r="N37" s="37"/>
      <c r="O37" s="37"/>
      <c r="P37" s="38">
        <v>1500</v>
      </c>
      <c r="Q37" s="33"/>
      <c r="R37" s="33"/>
      <c r="S37" s="33"/>
      <c r="T37" s="33"/>
    </row>
    <row r="38" spans="1:20" ht="55.2" x14ac:dyDescent="0.3">
      <c r="A38" s="34" t="s">
        <v>67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>
        <v>6336.7650999999996</v>
      </c>
      <c r="N38" s="37">
        <v>-226.31285</v>
      </c>
      <c r="O38" s="37">
        <v>667.95654999999999</v>
      </c>
      <c r="P38" s="38">
        <v>6778.4088000000002</v>
      </c>
      <c r="Q38" s="33"/>
      <c r="R38" s="33"/>
      <c r="S38" s="33"/>
      <c r="T38" s="33"/>
    </row>
    <row r="39" spans="1:20" ht="82.8" x14ac:dyDescent="0.3">
      <c r="A39" s="34" t="s">
        <v>68</v>
      </c>
      <c r="B39" s="37">
        <v>605.21337000000005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8">
        <v>605.21337000000005</v>
      </c>
      <c r="Q39" s="33"/>
      <c r="R39" s="33"/>
      <c r="S39" s="33"/>
      <c r="T39" s="33"/>
    </row>
    <row r="40" spans="1:20" ht="96.6" x14ac:dyDescent="0.3">
      <c r="A40" s="34" t="s">
        <v>69</v>
      </c>
      <c r="B40" s="37">
        <v>6576.1167500000001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8">
        <v>6576.1167500000001</v>
      </c>
      <c r="Q40" s="33"/>
      <c r="R40" s="33"/>
      <c r="S40" s="33"/>
      <c r="T40" s="33"/>
    </row>
    <row r="41" spans="1:20" ht="69" x14ac:dyDescent="0.3">
      <c r="A41" s="34" t="s">
        <v>70</v>
      </c>
      <c r="B41" s="37"/>
      <c r="C41" s="37"/>
      <c r="D41" s="37"/>
      <c r="E41" s="37"/>
      <c r="F41" s="37"/>
      <c r="G41" s="37"/>
      <c r="H41" s="37"/>
      <c r="I41" s="37">
        <v>2921.4829399999999</v>
      </c>
      <c r="J41" s="37"/>
      <c r="K41" s="37"/>
      <c r="L41" s="37"/>
      <c r="M41" s="37"/>
      <c r="N41" s="37"/>
      <c r="O41" s="37"/>
      <c r="P41" s="38">
        <v>2921.4829399999999</v>
      </c>
      <c r="Q41" s="33"/>
      <c r="R41" s="33"/>
      <c r="S41" s="33"/>
      <c r="T41" s="33"/>
    </row>
    <row r="42" spans="1:20" ht="69" x14ac:dyDescent="0.3">
      <c r="A42" s="34" t="s">
        <v>71</v>
      </c>
      <c r="B42" s="37">
        <v>59755.798999999999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8">
        <v>59755.798999999999</v>
      </c>
      <c r="Q42" s="33"/>
      <c r="R42" s="33"/>
      <c r="S42" s="33"/>
      <c r="T42" s="33"/>
    </row>
    <row r="43" spans="1:20" ht="55.2" x14ac:dyDescent="0.3">
      <c r="A43" s="34" t="s">
        <v>72</v>
      </c>
      <c r="B43" s="37">
        <v>4632.4227600000004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8">
        <v>4632.4227600000004</v>
      </c>
      <c r="Q43" s="33"/>
      <c r="R43" s="33"/>
      <c r="S43" s="33"/>
      <c r="T43" s="33"/>
    </row>
    <row r="44" spans="1:20" ht="69" x14ac:dyDescent="0.3">
      <c r="A44" s="34" t="s">
        <v>73</v>
      </c>
      <c r="B44" s="37"/>
      <c r="C44" s="37"/>
      <c r="D44" s="37"/>
      <c r="E44" s="37">
        <v>2009.866</v>
      </c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>
        <v>2009.866</v>
      </c>
      <c r="Q44" s="33"/>
      <c r="R44" s="33"/>
      <c r="S44" s="33"/>
      <c r="T44" s="33"/>
    </row>
    <row r="45" spans="1:20" ht="55.2" x14ac:dyDescent="0.3">
      <c r="A45" s="34" t="s">
        <v>74</v>
      </c>
      <c r="B45" s="37"/>
      <c r="C45" s="37"/>
      <c r="D45" s="37"/>
      <c r="E45" s="37"/>
      <c r="F45" s="37"/>
      <c r="G45" s="37"/>
      <c r="H45" s="37"/>
      <c r="I45" s="37"/>
      <c r="J45" s="37">
        <v>77449.2</v>
      </c>
      <c r="K45" s="37"/>
      <c r="L45" s="37"/>
      <c r="M45" s="37"/>
      <c r="N45" s="37"/>
      <c r="O45" s="37"/>
      <c r="P45" s="38">
        <v>77449.2</v>
      </c>
      <c r="Q45" s="33"/>
      <c r="R45" s="33"/>
      <c r="S45" s="33"/>
      <c r="T45" s="33"/>
    </row>
    <row r="46" spans="1:20" ht="55.2" x14ac:dyDescent="0.3">
      <c r="A46" s="34" t="s">
        <v>75</v>
      </c>
      <c r="B46" s="37">
        <v>-766.59072000000003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8">
        <v>-766.59072000000003</v>
      </c>
      <c r="Q46" s="33"/>
      <c r="R46" s="33"/>
      <c r="S46" s="33"/>
      <c r="T46" s="33"/>
    </row>
    <row r="47" spans="1:20" ht="55.2" x14ac:dyDescent="0.3">
      <c r="A47" s="34" t="s">
        <v>76</v>
      </c>
      <c r="B47" s="37">
        <v>3324.0095999999999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8">
        <v>3324.0095999999999</v>
      </c>
      <c r="Q47" s="33"/>
      <c r="R47" s="33"/>
      <c r="S47" s="33"/>
      <c r="T47" s="33"/>
    </row>
    <row r="48" spans="1:20" ht="41.4" x14ac:dyDescent="0.3">
      <c r="A48" s="34" t="s">
        <v>77</v>
      </c>
      <c r="B48" s="37"/>
      <c r="C48" s="37">
        <v>270</v>
      </c>
      <c r="D48" s="37"/>
      <c r="E48" s="37">
        <v>270</v>
      </c>
      <c r="F48" s="37">
        <v>270</v>
      </c>
      <c r="G48" s="37"/>
      <c r="H48" s="37"/>
      <c r="I48" s="37">
        <v>240</v>
      </c>
      <c r="J48" s="37"/>
      <c r="K48" s="37"/>
      <c r="L48" s="37"/>
      <c r="M48" s="37"/>
      <c r="N48" s="37">
        <v>270</v>
      </c>
      <c r="O48" s="37"/>
      <c r="P48" s="38">
        <v>1320</v>
      </c>
      <c r="Q48" s="33"/>
      <c r="R48" s="33"/>
      <c r="S48" s="33"/>
      <c r="T48" s="33"/>
    </row>
    <row r="49" spans="1:20" ht="69" x14ac:dyDescent="0.3">
      <c r="A49" s="34" t="s">
        <v>78</v>
      </c>
      <c r="B49" s="37"/>
      <c r="C49" s="37"/>
      <c r="D49" s="37"/>
      <c r="E49" s="37"/>
      <c r="F49" s="37">
        <v>81.7</v>
      </c>
      <c r="G49" s="37"/>
      <c r="H49" s="37"/>
      <c r="I49" s="37"/>
      <c r="J49" s="37">
        <v>229</v>
      </c>
      <c r="K49" s="37"/>
      <c r="L49" s="37"/>
      <c r="M49" s="37"/>
      <c r="N49" s="37"/>
      <c r="O49" s="37"/>
      <c r="P49" s="38">
        <v>310.7</v>
      </c>
      <c r="Q49" s="33"/>
      <c r="R49" s="33"/>
      <c r="S49" s="33"/>
      <c r="T49" s="33"/>
    </row>
    <row r="50" spans="1:20" ht="69" x14ac:dyDescent="0.3">
      <c r="A50" s="34" t="s">
        <v>79</v>
      </c>
      <c r="B50" s="37"/>
      <c r="C50" s="37">
        <v>-9.69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8">
        <v>-9.69</v>
      </c>
      <c r="Q50" s="33"/>
      <c r="R50" s="33"/>
      <c r="S50" s="33"/>
      <c r="T50" s="33"/>
    </row>
    <row r="51" spans="1:20" ht="82.8" x14ac:dyDescent="0.3">
      <c r="A51" s="34" t="s">
        <v>80</v>
      </c>
      <c r="B51" s="37">
        <v>13588.59525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8">
        <v>13588.59525</v>
      </c>
      <c r="Q51" s="33"/>
      <c r="R51" s="33"/>
      <c r="S51" s="33"/>
      <c r="T51" s="33"/>
    </row>
    <row r="52" spans="1:20" ht="41.4" x14ac:dyDescent="0.3">
      <c r="A52" s="34" t="s">
        <v>81</v>
      </c>
      <c r="B52" s="37"/>
      <c r="C52" s="37">
        <v>255.65126000000001</v>
      </c>
      <c r="D52" s="37">
        <v>262.04649000000001</v>
      </c>
      <c r="E52" s="37">
        <v>147.12287000000001</v>
      </c>
      <c r="F52" s="37"/>
      <c r="G52" s="37"/>
      <c r="H52" s="37"/>
      <c r="I52" s="37">
        <v>35.457549999999998</v>
      </c>
      <c r="J52" s="37"/>
      <c r="K52" s="37">
        <v>55.054000000000002</v>
      </c>
      <c r="L52" s="37"/>
      <c r="M52" s="37"/>
      <c r="N52" s="37"/>
      <c r="O52" s="37"/>
      <c r="P52" s="38">
        <v>755.33217000000002</v>
      </c>
      <c r="Q52" s="33"/>
      <c r="R52" s="33"/>
      <c r="S52" s="33"/>
      <c r="T52" s="33"/>
    </row>
    <row r="53" spans="1:20" ht="96.6" x14ac:dyDescent="0.3">
      <c r="A53" s="34" t="s">
        <v>82</v>
      </c>
      <c r="B53" s="37">
        <v>3092.63438</v>
      </c>
      <c r="C53" s="37">
        <v>3382.7557999999999</v>
      </c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>
        <v>6475.3901800000003</v>
      </c>
      <c r="Q53" s="33"/>
      <c r="R53" s="33"/>
      <c r="S53" s="33"/>
      <c r="T53" s="33"/>
    </row>
    <row r="54" spans="1:20" ht="41.4" x14ac:dyDescent="0.3">
      <c r="A54" s="34" t="s">
        <v>83</v>
      </c>
      <c r="B54" s="37">
        <v>-252.45359999999999</v>
      </c>
      <c r="C54" s="37">
        <v>231.9648</v>
      </c>
      <c r="D54" s="37"/>
      <c r="E54" s="37"/>
      <c r="F54" s="37"/>
      <c r="G54" s="37">
        <v>-23.196480000000001</v>
      </c>
      <c r="H54" s="37"/>
      <c r="I54" s="37"/>
      <c r="J54" s="37">
        <v>23.196480000000001</v>
      </c>
      <c r="K54" s="37"/>
      <c r="L54" s="37">
        <v>115.9824</v>
      </c>
      <c r="M54" s="37"/>
      <c r="N54" s="37"/>
      <c r="O54" s="37"/>
      <c r="P54" s="38">
        <v>95.493600000000001</v>
      </c>
      <c r="Q54" s="33"/>
      <c r="R54" s="33"/>
      <c r="S54" s="33"/>
      <c r="T54" s="33"/>
    </row>
    <row r="55" spans="1:20" ht="55.2" x14ac:dyDescent="0.3">
      <c r="A55" s="34" t="s">
        <v>84</v>
      </c>
      <c r="B55" s="37">
        <v>8869.9058100000002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8">
        <v>8869.9058100000002</v>
      </c>
      <c r="Q55" s="33"/>
      <c r="R55" s="33"/>
      <c r="S55" s="33"/>
      <c r="T55" s="33"/>
    </row>
    <row r="56" spans="1:20" ht="110.4" x14ac:dyDescent="0.3">
      <c r="A56" s="34" t="s">
        <v>85</v>
      </c>
      <c r="B56" s="37"/>
      <c r="C56" s="37"/>
      <c r="D56" s="37"/>
      <c r="E56" s="37"/>
      <c r="F56" s="37"/>
      <c r="G56" s="37"/>
      <c r="H56" s="37"/>
      <c r="I56" s="37"/>
      <c r="J56" s="37"/>
      <c r="K56" s="37">
        <v>-4.0999999999999996</v>
      </c>
      <c r="L56" s="37"/>
      <c r="M56" s="37"/>
      <c r="N56" s="37"/>
      <c r="O56" s="37"/>
      <c r="P56" s="38">
        <v>-4.0999999999999996</v>
      </c>
      <c r="Q56" s="33"/>
      <c r="R56" s="33"/>
      <c r="S56" s="33"/>
      <c r="T56" s="33"/>
    </row>
    <row r="57" spans="1:20" x14ac:dyDescent="0.3">
      <c r="A57" s="31" t="s">
        <v>86</v>
      </c>
      <c r="B57" s="38">
        <v>830001.98071000003</v>
      </c>
      <c r="C57" s="38">
        <v>253705.30785000001</v>
      </c>
      <c r="D57" s="38">
        <v>88748.010160000005</v>
      </c>
      <c r="E57" s="38">
        <v>73860.806100000002</v>
      </c>
      <c r="F57" s="38">
        <v>22891.765469999998</v>
      </c>
      <c r="G57" s="38">
        <v>76741.054250000001</v>
      </c>
      <c r="H57" s="38">
        <v>32499.111779999999</v>
      </c>
      <c r="I57" s="38">
        <v>10928.42749</v>
      </c>
      <c r="J57" s="38">
        <v>153149.52428000001</v>
      </c>
      <c r="K57" s="38">
        <v>48098.823360000002</v>
      </c>
      <c r="L57" s="38">
        <v>84996.447849999997</v>
      </c>
      <c r="M57" s="38">
        <v>50295.621709999999</v>
      </c>
      <c r="N57" s="38">
        <v>84722.3</v>
      </c>
      <c r="O57" s="38">
        <v>26892.383570000002</v>
      </c>
      <c r="P57" s="38">
        <v>1837531.56458</v>
      </c>
      <c r="Q57" s="32"/>
      <c r="R57" s="32"/>
      <c r="S57" s="32"/>
      <c r="T57" s="32"/>
    </row>
    <row r="59" spans="1:20" x14ac:dyDescent="0.3">
      <c r="A59" s="64" t="s">
        <v>155</v>
      </c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Бюджетополучатели</vt:lpstr>
      <vt:lpstr>Муниципальные районы</vt:lpstr>
      <vt:lpstr>EndData</vt:lpstr>
      <vt:lpstr>EndData1</vt:lpstr>
      <vt:lpstr>EndData2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2016-01-22T01:01:55Z</dcterms:modified>
</cp:coreProperties>
</file>