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8" windowWidth="14808" windowHeight="7956" activeTab="1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Учреждения!$14:$15</definedName>
    <definedName name="_xlnm.Print_Area" localSheetId="1">'Муниципальные районы'!$A$1:$P$32</definedName>
    <definedName name="_xlnm.Print_Area" localSheetId="0">Учреждения!$A$1:$E$56</definedName>
  </definedNames>
  <calcPr calcId="145621" refMode="R1C1"/>
</workbook>
</file>

<file path=xl/calcChain.xml><?xml version="1.0" encoding="utf-8"?>
<calcChain xmlns="http://schemas.openxmlformats.org/spreadsheetml/2006/main">
  <c r="E9" i="1" l="1"/>
  <c r="E8" i="1" s="1"/>
  <c r="E12" i="1"/>
  <c r="B30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B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28" i="2" l="1"/>
  <c r="D55" i="1"/>
  <c r="E55" i="1"/>
  <c r="C55" i="1"/>
  <c r="B55" i="1"/>
  <c r="A2" i="2" l="1"/>
  <c r="B2" i="2" s="1"/>
  <c r="C2" i="2" s="1"/>
  <c r="A31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<sst xmlns="http://schemas.openxmlformats.org/spreadsheetml/2006/main" count="101" uniqueCount="100">
  <si>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</si>
  <si>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</si>
  <si>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</si>
  <si>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</si>
  <si>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</si>
  <si>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</si>
  <si>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</si>
  <si>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</si>
  <si>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</si>
  <si>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</si>
  <si>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</si>
  <si>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</si>
  <si>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</si>
  <si>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</si>
  <si>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</si>
  <si>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</si>
  <si>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</si>
  <si>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</si>
  <si>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</si>
  <si>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</si>
  <si>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</si>
  <si>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</si>
  <si>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</si>
  <si>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</si>
  <si>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</si>
  <si>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</si>
  <si>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</si>
  <si>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</si>
  <si>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</si>
  <si>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</si>
  <si>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Всего:</t>
  </si>
  <si>
    <t>21.01.2016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</si>
  <si>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</si>
  <si>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</si>
  <si>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</si>
  <si>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</si>
  <si>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</si>
  <si>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</si>
  <si>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</si>
  <si>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</si>
  <si>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</si>
  <si>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</si>
  <si>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и науки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</si>
  <si>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</si>
  <si>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</si>
  <si>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</si>
  <si>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</si>
  <si>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</si>
  <si>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</si>
  <si>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записи актов гражданского состояния Камчатского края</t>
  </si>
  <si>
    <t>Агентство по делам архивов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</si>
  <si>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</si>
  <si>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</si>
  <si>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</si>
  <si>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</si>
  <si>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</si>
  <si>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технического надзора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</si>
  <si>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</si>
  <si>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</si>
  <si>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</si>
  <si>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</si>
  <si>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</si>
  <si>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развития, предпринимательства и торговли Камчатского края</t>
  </si>
  <si>
    <t>Петропавловск-Камчатская городская территориальная избирательная комиссия</t>
  </si>
  <si>
    <t>Палата Уполномоченных в Камчатском крае</t>
  </si>
  <si>
    <t>Агентство по внутренней политике Камчатского края</t>
  </si>
  <si>
    <t>Министерство спорта и молодежной политики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</si>
  <si>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</si>
  <si>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</si>
  <si>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</si>
  <si>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</si>
  <si>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ИТОГО</t>
  </si>
  <si>
    <t>11.01.2016</t>
  </si>
  <si>
    <t>Социальное обеспечение и иные выплаты населению</t>
  </si>
  <si>
    <t>Дотации бюджетам субъектов Российской Федерации на выравнивание бюджетной обеспеченности</t>
  </si>
  <si>
    <t>Возврат остатков субсидий, субвенций и иных межбюджетных трансфертов, имеющих целевое назначение, прошлых лет из бюджетов субъектов Российской Федерации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</si>
  <si>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</si>
  <si>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 xml:space="preserve"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 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</si>
  <si>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</si>
  <si>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 xml:space="preserve"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 </t>
  </si>
  <si>
    <t xml:space="preserve"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</t>
  </si>
  <si>
    <t>Государственная программа Камчатского края  "Развитие образования в Камчатском крае на 2014-2020 годы". Подпрограмма "Развитие дошкольного, общего образования и дополнительного образования детей в Камчатском крае". Основное мероприятие "Развитие сферы дополнительного образования и социализации детей". 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 .</t>
  </si>
  <si>
    <t xml:space="preserve"> Субвенции для осуществления  государственных полномочий Камчатского края в части расходов на предоставление  единовременной денежной выплаты гражданам, усыновившим (удочерившим) ребенка (детей) в Камчатском крае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</si>
  <si>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</si>
  <si>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</si>
  <si>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проживающим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</si>
  <si>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</si>
  <si>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 xml:space="preserve">Субвенции для осуществления отдельных  государственных полномочий Камчатского края  по социальному обслуживанию граждан в Камчатском крае 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</si>
  <si>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</si>
  <si>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 xml:space="preserve"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</si>
  <si>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(софинансирование за счет средств краевого бюджета)</t>
  </si>
  <si>
    <t xml:space="preserve"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 </t>
  </si>
  <si>
    <t>Дотации на выравнивание бюджетной обеспеченности поселений</t>
  </si>
  <si>
    <t>Дотации на выравнивание бюджетной обеспеченности муниципальных районов (городских округов)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</si>
  <si>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</si>
  <si>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Дотации на поддержку мер по обеспечению сбалансированности бюджетов</t>
  </si>
  <si>
    <t>Субсидии местным бюджетам, связанные с выравниванием обеспеченности муниципальных образований в Камчатском крае по реализации ими их расходных обязательств</t>
  </si>
  <si>
    <t>Субвенции для осуществления  государственных полномочий Камчатского края по образованию и организации деятельности комиссий по делам несовершеннолетних и защите их прав муниципальных районов и городских округов в Камчатском крае</t>
  </si>
  <si>
    <t xml:space="preserve">Субвенции для осуществления  полномочий Камчатского края на государственную регистрации актов гражданского состояния </t>
  </si>
  <si>
    <t>Субвенции на осуществление  государственных полномочий Камчатского края по организации проведения мероприятий по отлову и содержанию безнадзорных животных в Камчатском крае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</si>
</sst>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##\ ###\ ###\ ###\ ##0.000"/>
  </numFmts>
  <fonts count="2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9"/>
      <color theme="0"/>
      <name val="Times New Roman"/>
      <family val="1"/>
      <charset val="204"/>
    </font>
    <font>
      <sz val="10"/>
      <name val="Arial"/>
      <charset val="204"/>
    </font>
    <font>
      <sz val="10"/>
      <color rgb="FF00000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3">
    <xf numFmtId="0" fontId="0" fillId="0" borderId="0"/>
    <xf numFmtId="0" fontId="20" fillId="0" borderId="0"/>
    <xf numFmtId="0" fontId="20" fillId="0" borderId="0" applyNumberFormat="0" applyBorder="0" applyAlignment="0"/>
  </cellStyleXfs>
  <cellXfs count="62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14" fontId="0" fillId="0" borderId="0" xfId="0" applyNumberFormat="1"/>
    <xf numFmtId="49" fontId="2" fillId="0" borderId="4" xfId="0" applyNumberFormat="1" applyFont="1" applyBorder="1" applyAlignment="1">
      <alignment horizontal="left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wrapText="1"/>
    </xf>
    <xf numFmtId="164" fontId="7" fillId="2" borderId="4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0" xfId="0" applyNumberFormat="1" applyFont="1"/>
    <xf numFmtId="0" fontId="13" fillId="0" borderId="0" xfId="0" applyFont="1"/>
    <xf numFmtId="49" fontId="5" fillId="2" borderId="4" xfId="0" applyNumberFormat="1" applyFont="1" applyFill="1" applyBorder="1" applyAlignment="1">
      <alignment horizontal="left" wrapText="1"/>
    </xf>
    <xf numFmtId="0" fontId="14" fillId="0" borderId="0" xfId="0" applyFont="1"/>
    <xf numFmtId="0" fontId="15" fillId="0" borderId="4" xfId="0" applyFont="1" applyBorder="1" applyAlignment="1">
      <alignment horizontal="center" vertical="center" wrapText="1"/>
    </xf>
    <xf numFmtId="164" fontId="16" fillId="0" borderId="4" xfId="0" applyNumberFormat="1" applyFont="1" applyBorder="1"/>
    <xf numFmtId="0" fontId="16" fillId="0" borderId="4" xfId="0" applyFont="1" applyBorder="1" applyAlignment="1">
      <alignment wrapText="1"/>
    </xf>
    <xf numFmtId="0" fontId="18" fillId="0" borderId="0" xfId="0" applyFont="1"/>
    <xf numFmtId="164" fontId="10" fillId="2" borderId="4" xfId="0" applyNumberFormat="1" applyFont="1" applyFill="1" applyBorder="1" applyAlignment="1">
      <alignment vertical="center" wrapText="1"/>
    </xf>
    <xf numFmtId="164" fontId="2" fillId="2" borderId="4" xfId="0" applyNumberFormat="1" applyFont="1" applyFill="1" applyBorder="1" applyAlignment="1">
      <alignment horizontal="right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4" fontId="17" fillId="0" borderId="0" xfId="0" applyNumberFormat="1" applyFont="1"/>
    <xf numFmtId="0" fontId="19" fillId="2" borderId="0" xfId="0" applyFont="1" applyFill="1" applyBorder="1" applyAlignment="1"/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164" fontId="10" fillId="2" borderId="4" xfId="0" applyNumberFormat="1" applyFont="1" applyFill="1" applyBorder="1" applyAlignment="1">
      <alignment horizontal="right" vertical="center" wrapText="1"/>
    </xf>
    <xf numFmtId="166" fontId="21" fillId="0" borderId="7" xfId="1" applyNumberFormat="1" applyFont="1" applyFill="1" applyBorder="1" applyAlignment="1" applyProtection="1">
      <alignment horizontal="right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view="pageBreakPreview" zoomScaleNormal="100" zoomScaleSheetLayoutView="100" workbookViewId="0">
      <selection activeCell="G14" sqref="G14"/>
    </sheetView>
  </sheetViews>
  <sheetFormatPr defaultRowHeight="14.4" x14ac:dyDescent="0.3"/>
  <cols>
    <col min="1" max="1" width="69.33203125" customWidth="1"/>
    <col min="2" max="2" width="13.88671875" customWidth="1"/>
    <col min="3" max="4" width="14.44140625" customWidth="1"/>
    <col min="5" max="5" width="12.44140625" customWidth="1"/>
    <col min="6" max="6" width="12.5546875" customWidth="1"/>
    <col min="7" max="7" width="16" bestFit="1" customWidth="1"/>
    <col min="9" max="9" width="10.109375" bestFit="1" customWidth="1"/>
  </cols>
  <sheetData>
    <row r="1" spans="1:9" ht="15.6" x14ac:dyDescent="0.3">
      <c r="A1" s="44" t="s">
        <v>0</v>
      </c>
      <c r="B1" s="44"/>
      <c r="C1" s="44"/>
      <c r="D1" s="44"/>
      <c r="E1" s="44"/>
      <c r="F1" s="31" t="s">
        <v>72</v>
      </c>
      <c r="G1" s="32" t="str">
        <f>TEXT(F1,"[$-FC19]ДД ММММ")</f>
        <v>11 января</v>
      </c>
      <c r="H1" s="32" t="str">
        <f>TEXT(F1,"[$-FC19]ДД.ММ.ГГГ \г")</f>
        <v>11.01.2016 г</v>
      </c>
    </row>
    <row r="2" spans="1:9" ht="15.6" x14ac:dyDescent="0.3">
      <c r="A2" s="44" t="str">
        <f>CONCATENATE("с ",G1," по ",G2,"ода")</f>
        <v>с 11 января по 21 января 2016 года</v>
      </c>
      <c r="B2" s="44"/>
      <c r="C2" s="44"/>
      <c r="D2" s="44"/>
      <c r="E2" s="44"/>
      <c r="F2" s="31" t="s">
        <v>31</v>
      </c>
      <c r="G2" s="32" t="str">
        <f>TEXT(F2,"[$-FC19]ДД ММММ ГГГ \г")</f>
        <v>21 января 2016 г</v>
      </c>
      <c r="H2" s="32" t="str">
        <f>TEXT(F2,"[$-FC19]ДД.ММ.ГГГ \г")</f>
        <v>21.01.2016 г</v>
      </c>
      <c r="I2" s="22"/>
    </row>
    <row r="3" spans="1:9" x14ac:dyDescent="0.3">
      <c r="A3" s="1"/>
      <c r="B3" s="2"/>
      <c r="C3" s="2"/>
      <c r="D3" s="2"/>
      <c r="E3" s="3"/>
    </row>
    <row r="4" spans="1:9" x14ac:dyDescent="0.3">
      <c r="A4" s="4"/>
      <c r="B4" s="5"/>
      <c r="C4" s="5"/>
      <c r="D4" s="6"/>
      <c r="E4" s="7" t="s">
        <v>1</v>
      </c>
    </row>
    <row r="5" spans="1:9" x14ac:dyDescent="0.3">
      <c r="A5" s="45" t="str">
        <f>CONCATENATE("Остатки средств на ",H1,".")</f>
        <v>Остатки средств на 11.01.2016 г.</v>
      </c>
      <c r="B5" s="46"/>
      <c r="C5" s="46"/>
      <c r="D5" s="47"/>
      <c r="E5" s="8">
        <v>3860760.2</v>
      </c>
      <c r="F5" s="22"/>
    </row>
    <row r="6" spans="1:9" x14ac:dyDescent="0.3">
      <c r="A6" s="10"/>
      <c r="B6" s="11"/>
      <c r="C6" s="11"/>
      <c r="D6" s="11"/>
      <c r="E6" s="12"/>
    </row>
    <row r="7" spans="1:9" x14ac:dyDescent="0.3">
      <c r="A7" s="54" t="s">
        <v>2</v>
      </c>
      <c r="B7" s="55"/>
      <c r="C7" s="55"/>
      <c r="D7" s="55"/>
      <c r="E7" s="13"/>
    </row>
    <row r="8" spans="1:9" x14ac:dyDescent="0.3">
      <c r="A8" s="49" t="s">
        <v>3</v>
      </c>
      <c r="B8" s="55"/>
      <c r="C8" s="55"/>
      <c r="D8" s="55"/>
      <c r="E8" s="9">
        <f>E12-E9</f>
        <v>311501.11702000024</v>
      </c>
    </row>
    <row r="9" spans="1:9" x14ac:dyDescent="0.3">
      <c r="A9" s="56" t="s">
        <v>4</v>
      </c>
      <c r="B9" s="55"/>
      <c r="C9" s="55"/>
      <c r="D9" s="55"/>
      <c r="E9" s="14">
        <f>E10+E11</f>
        <v>3039283.9</v>
      </c>
    </row>
    <row r="10" spans="1:9" ht="15.6" customHeight="1" x14ac:dyDescent="0.3">
      <c r="A10" s="57" t="s">
        <v>74</v>
      </c>
      <c r="B10" s="58"/>
      <c r="C10" s="58"/>
      <c r="D10" s="59"/>
      <c r="E10" s="14">
        <v>3123891</v>
      </c>
    </row>
    <row r="11" spans="1:9" ht="30" customHeight="1" x14ac:dyDescent="0.3">
      <c r="A11" s="57" t="s">
        <v>75</v>
      </c>
      <c r="B11" s="58"/>
      <c r="C11" s="58"/>
      <c r="D11" s="59"/>
      <c r="E11" s="14">
        <v>-84607.1</v>
      </c>
    </row>
    <row r="12" spans="1:9" x14ac:dyDescent="0.3">
      <c r="A12" s="48" t="s">
        <v>5</v>
      </c>
      <c r="B12" s="49"/>
      <c r="C12" s="49"/>
      <c r="D12" s="49"/>
      <c r="E12" s="13">
        <f>'Муниципальные районы'!B31-Учреждения!E5+'Муниципальные районы'!B30</f>
        <v>3350785.0170200001</v>
      </c>
    </row>
    <row r="13" spans="1:9" x14ac:dyDescent="0.3">
      <c r="A13" s="15"/>
      <c r="B13" s="16"/>
      <c r="C13" s="16"/>
      <c r="D13" s="6"/>
      <c r="E13" s="17"/>
    </row>
    <row r="14" spans="1:9" x14ac:dyDescent="0.3">
      <c r="A14" s="50" t="s">
        <v>13</v>
      </c>
      <c r="B14" s="52" t="s">
        <v>6</v>
      </c>
      <c r="C14" s="53" t="s">
        <v>7</v>
      </c>
      <c r="D14" s="53"/>
      <c r="E14" s="53"/>
    </row>
    <row r="15" spans="1:9" ht="69" x14ac:dyDescent="0.3">
      <c r="A15" s="51"/>
      <c r="B15" s="52"/>
      <c r="C15" s="18" t="s">
        <v>8</v>
      </c>
      <c r="D15" s="18" t="s">
        <v>9</v>
      </c>
      <c r="E15" s="18" t="s">
        <v>73</v>
      </c>
    </row>
    <row r="16" spans="1:9" x14ac:dyDescent="0.3">
      <c r="A16" s="21" t="s">
        <v>32</v>
      </c>
      <c r="B16" s="19">
        <v>17650.31306</v>
      </c>
      <c r="C16" s="19">
        <v>12852.289000000001</v>
      </c>
      <c r="D16" s="19">
        <v>4683.55</v>
      </c>
      <c r="E16" s="19"/>
    </row>
    <row r="17" spans="1:5" x14ac:dyDescent="0.3">
      <c r="A17" s="21" t="s">
        <v>33</v>
      </c>
      <c r="B17" s="19">
        <v>2900.0479799999998</v>
      </c>
      <c r="C17" s="19">
        <v>1650</v>
      </c>
      <c r="D17" s="19">
        <v>490</v>
      </c>
      <c r="E17" s="19"/>
    </row>
    <row r="18" spans="1:5" x14ac:dyDescent="0.3">
      <c r="A18" s="21" t="s">
        <v>34</v>
      </c>
      <c r="B18" s="19">
        <v>7547</v>
      </c>
      <c r="C18" s="19">
        <v>5817</v>
      </c>
      <c r="D18" s="19">
        <v>1730</v>
      </c>
      <c r="E18" s="19"/>
    </row>
    <row r="19" spans="1:5" x14ac:dyDescent="0.3">
      <c r="A19" s="21" t="s">
        <v>35</v>
      </c>
      <c r="B19" s="19">
        <v>78865.710000000006</v>
      </c>
      <c r="C19" s="19">
        <v>17500</v>
      </c>
      <c r="D19" s="19">
        <v>5240</v>
      </c>
      <c r="E19" s="19"/>
    </row>
    <row r="20" spans="1:5" ht="27.6" x14ac:dyDescent="0.3">
      <c r="A20" s="21" t="s">
        <v>36</v>
      </c>
      <c r="B20" s="19">
        <v>9658.2175700000007</v>
      </c>
      <c r="C20" s="19">
        <v>2274.37</v>
      </c>
      <c r="D20" s="19">
        <v>507.95699999999999</v>
      </c>
      <c r="E20" s="19">
        <v>180.7</v>
      </c>
    </row>
    <row r="21" spans="1:5" x14ac:dyDescent="0.3">
      <c r="A21" s="21" t="s">
        <v>37</v>
      </c>
      <c r="B21" s="19">
        <v>13313.12449</v>
      </c>
      <c r="C21" s="19">
        <v>2273</v>
      </c>
      <c r="D21" s="19">
        <v>985</v>
      </c>
      <c r="E21" s="19"/>
    </row>
    <row r="22" spans="1:5" x14ac:dyDescent="0.3">
      <c r="A22" s="21" t="s">
        <v>38</v>
      </c>
      <c r="B22" s="19">
        <v>3737.2408500000001</v>
      </c>
      <c r="C22" s="19">
        <v>2100</v>
      </c>
      <c r="D22" s="19">
        <v>600</v>
      </c>
      <c r="E22" s="19"/>
    </row>
    <row r="23" spans="1:5" ht="27.6" x14ac:dyDescent="0.3">
      <c r="A23" s="21" t="s">
        <v>39</v>
      </c>
      <c r="B23" s="19">
        <v>10905.88</v>
      </c>
      <c r="C23" s="19">
        <v>6530</v>
      </c>
      <c r="D23" s="19">
        <v>2100</v>
      </c>
      <c r="E23" s="19"/>
    </row>
    <row r="24" spans="1:5" x14ac:dyDescent="0.3">
      <c r="A24" s="21" t="s">
        <v>40</v>
      </c>
      <c r="B24" s="19">
        <v>38959.010390000003</v>
      </c>
      <c r="C24" s="19">
        <v>7607.1850000000004</v>
      </c>
      <c r="D24" s="19">
        <v>1693.316</v>
      </c>
      <c r="E24" s="19"/>
    </row>
    <row r="25" spans="1:5" x14ac:dyDescent="0.3">
      <c r="A25" s="21" t="s">
        <v>41</v>
      </c>
      <c r="B25" s="19">
        <v>9080.1789599999993</v>
      </c>
      <c r="C25" s="19">
        <v>4516.8590000000004</v>
      </c>
      <c r="D25" s="19">
        <v>1667.6120000000001</v>
      </c>
      <c r="E25" s="19"/>
    </row>
    <row r="26" spans="1:5" x14ac:dyDescent="0.3">
      <c r="A26" s="21" t="s">
        <v>42</v>
      </c>
      <c r="B26" s="19">
        <v>242995.29368</v>
      </c>
      <c r="C26" s="19">
        <v>3210.556</v>
      </c>
      <c r="D26" s="19">
        <v>715.26900000000001</v>
      </c>
      <c r="E26" s="19">
        <v>575.5</v>
      </c>
    </row>
    <row r="27" spans="1:5" x14ac:dyDescent="0.3">
      <c r="A27" s="21" t="s">
        <v>43</v>
      </c>
      <c r="B27" s="19">
        <v>520491.31552</v>
      </c>
      <c r="C27" s="19">
        <v>16051</v>
      </c>
      <c r="D27" s="19">
        <v>2703.8139999999999</v>
      </c>
      <c r="E27" s="19">
        <v>264654.31699999998</v>
      </c>
    </row>
    <row r="28" spans="1:5" x14ac:dyDescent="0.3">
      <c r="A28" s="21" t="s">
        <v>44</v>
      </c>
      <c r="B28" s="19">
        <v>550178.01725000003</v>
      </c>
      <c r="C28" s="19">
        <v>8490</v>
      </c>
      <c r="D28" s="19">
        <v>2515</v>
      </c>
      <c r="E28" s="19">
        <v>205915.34099999999</v>
      </c>
    </row>
    <row r="29" spans="1:5" x14ac:dyDescent="0.3">
      <c r="A29" s="21" t="s">
        <v>45</v>
      </c>
      <c r="B29" s="19">
        <v>47881.548000000003</v>
      </c>
      <c r="C29" s="19">
        <v>1795</v>
      </c>
      <c r="D29" s="19">
        <v>769.65</v>
      </c>
      <c r="E29" s="19"/>
    </row>
    <row r="30" spans="1:5" ht="15.6" customHeight="1" x14ac:dyDescent="0.3">
      <c r="A30" s="21" t="s">
        <v>46</v>
      </c>
      <c r="B30" s="19">
        <v>60832.74783</v>
      </c>
      <c r="C30" s="19">
        <v>57373</v>
      </c>
      <c r="D30" s="19">
        <v>867.18499999999995</v>
      </c>
      <c r="E30" s="19"/>
    </row>
    <row r="31" spans="1:5" x14ac:dyDescent="0.3">
      <c r="A31" s="21" t="s">
        <v>47</v>
      </c>
      <c r="B31" s="19">
        <v>18618.022270000001</v>
      </c>
      <c r="C31" s="19">
        <v>1606.1</v>
      </c>
      <c r="D31" s="19">
        <v>485</v>
      </c>
      <c r="E31" s="19"/>
    </row>
    <row r="32" spans="1:5" x14ac:dyDescent="0.3">
      <c r="A32" s="21" t="s">
        <v>48</v>
      </c>
      <c r="B32" s="19">
        <v>3755.3780099999999</v>
      </c>
      <c r="C32" s="19">
        <v>2106.3270000000002</v>
      </c>
      <c r="D32" s="19">
        <v>551.41200000000003</v>
      </c>
      <c r="E32" s="19"/>
    </row>
    <row r="33" spans="1:5" x14ac:dyDescent="0.3">
      <c r="A33" s="21" t="s">
        <v>49</v>
      </c>
      <c r="B33" s="19">
        <v>1588.3138300000001</v>
      </c>
      <c r="C33" s="19">
        <v>1293.913</v>
      </c>
      <c r="D33" s="19">
        <v>285.08100000000002</v>
      </c>
      <c r="E33" s="19"/>
    </row>
    <row r="34" spans="1:5" x14ac:dyDescent="0.3">
      <c r="A34" s="21" t="s">
        <v>50</v>
      </c>
      <c r="B34" s="19">
        <v>1389.29937</v>
      </c>
      <c r="C34" s="19">
        <v>849.15599999999995</v>
      </c>
      <c r="D34" s="19">
        <v>110.146</v>
      </c>
      <c r="E34" s="19"/>
    </row>
    <row r="35" spans="1:5" ht="17.399999999999999" customHeight="1" x14ac:dyDescent="0.3">
      <c r="A35" s="21" t="s">
        <v>51</v>
      </c>
      <c r="B35" s="19">
        <v>31306.31797</v>
      </c>
      <c r="C35" s="19">
        <v>11972.118</v>
      </c>
      <c r="D35" s="19">
        <v>3191.328</v>
      </c>
      <c r="E35" s="19">
        <v>11189.587</v>
      </c>
    </row>
    <row r="36" spans="1:5" x14ac:dyDescent="0.3">
      <c r="A36" s="21" t="s">
        <v>52</v>
      </c>
      <c r="B36" s="19">
        <v>14110.183199999999</v>
      </c>
      <c r="C36" s="19">
        <v>1400</v>
      </c>
      <c r="D36" s="19">
        <v>500</v>
      </c>
      <c r="E36" s="19"/>
    </row>
    <row r="37" spans="1:5" x14ac:dyDescent="0.3">
      <c r="A37" s="21" t="s">
        <v>53</v>
      </c>
      <c r="B37" s="19">
        <v>126260.79452</v>
      </c>
      <c r="C37" s="19">
        <v>4370</v>
      </c>
      <c r="D37" s="19">
        <v>563.55999999999995</v>
      </c>
      <c r="E37" s="19"/>
    </row>
    <row r="38" spans="1:5" x14ac:dyDescent="0.3">
      <c r="A38" s="21" t="s">
        <v>54</v>
      </c>
      <c r="B38" s="19">
        <v>18474.400000000001</v>
      </c>
      <c r="C38" s="19">
        <v>12200</v>
      </c>
      <c r="D38" s="19">
        <v>3684.4</v>
      </c>
      <c r="E38" s="19">
        <v>100</v>
      </c>
    </row>
    <row r="39" spans="1:5" x14ac:dyDescent="0.3">
      <c r="A39" s="21" t="s">
        <v>55</v>
      </c>
      <c r="B39" s="19">
        <v>3525.6451999999999</v>
      </c>
      <c r="C39" s="19">
        <v>2700</v>
      </c>
      <c r="D39" s="19">
        <v>815.4</v>
      </c>
      <c r="E39" s="19"/>
    </row>
    <row r="40" spans="1:5" x14ac:dyDescent="0.3">
      <c r="A40" s="21" t="s">
        <v>56</v>
      </c>
      <c r="B40" s="19">
        <v>789.60577000000001</v>
      </c>
      <c r="C40" s="19">
        <v>700</v>
      </c>
      <c r="D40" s="19">
        <v>80</v>
      </c>
      <c r="E40" s="19"/>
    </row>
    <row r="41" spans="1:5" x14ac:dyDescent="0.3">
      <c r="A41" s="21" t="s">
        <v>57</v>
      </c>
      <c r="B41" s="19">
        <v>3597.6</v>
      </c>
      <c r="C41" s="19">
        <v>2151.1</v>
      </c>
      <c r="D41" s="19">
        <v>736.5</v>
      </c>
      <c r="E41" s="19"/>
    </row>
    <row r="42" spans="1:5" x14ac:dyDescent="0.3">
      <c r="A42" s="21" t="s">
        <v>58</v>
      </c>
      <c r="B42" s="19">
        <v>1864.95</v>
      </c>
      <c r="C42" s="19">
        <v>1500</v>
      </c>
      <c r="D42" s="19">
        <v>300</v>
      </c>
      <c r="E42" s="19"/>
    </row>
    <row r="43" spans="1:5" x14ac:dyDescent="0.3">
      <c r="A43" s="21" t="s">
        <v>59</v>
      </c>
      <c r="B43" s="19">
        <v>2743.3</v>
      </c>
      <c r="C43" s="19">
        <v>1600</v>
      </c>
      <c r="D43" s="19">
        <v>778</v>
      </c>
      <c r="E43" s="19"/>
    </row>
    <row r="44" spans="1:5" x14ac:dyDescent="0.3">
      <c r="A44" s="21" t="s">
        <v>60</v>
      </c>
      <c r="B44" s="19">
        <v>1119</v>
      </c>
      <c r="C44" s="19">
        <v>700</v>
      </c>
      <c r="D44" s="19">
        <v>300</v>
      </c>
      <c r="E44" s="19"/>
    </row>
    <row r="45" spans="1:5" x14ac:dyDescent="0.3">
      <c r="A45" s="21" t="s">
        <v>61</v>
      </c>
      <c r="B45" s="19">
        <v>1042.4887900000001</v>
      </c>
      <c r="C45" s="19">
        <v>782.36400000000003</v>
      </c>
      <c r="D45" s="19">
        <v>250.15199999999999</v>
      </c>
      <c r="E45" s="19"/>
    </row>
    <row r="46" spans="1:5" ht="27.6" x14ac:dyDescent="0.3">
      <c r="A46" s="21" t="s">
        <v>62</v>
      </c>
      <c r="B46" s="19">
        <v>637409.79073000001</v>
      </c>
      <c r="C46" s="19">
        <v>11360.2</v>
      </c>
      <c r="D46" s="19">
        <v>2400</v>
      </c>
      <c r="E46" s="19"/>
    </row>
    <row r="47" spans="1:5" ht="15" customHeight="1" x14ac:dyDescent="0.3">
      <c r="A47" s="21" t="s">
        <v>63</v>
      </c>
      <c r="B47" s="19">
        <v>226.25</v>
      </c>
      <c r="C47" s="19">
        <v>173.25</v>
      </c>
      <c r="D47" s="19">
        <v>53</v>
      </c>
      <c r="E47" s="19"/>
    </row>
    <row r="48" spans="1:5" x14ac:dyDescent="0.3">
      <c r="A48" s="21" t="s">
        <v>64</v>
      </c>
      <c r="B48" s="19">
        <v>717.60140999999999</v>
      </c>
      <c r="C48" s="19">
        <v>340.94600000000003</v>
      </c>
      <c r="D48" s="19">
        <v>226.62299999999999</v>
      </c>
      <c r="E48" s="19"/>
    </row>
    <row r="49" spans="1:5" x14ac:dyDescent="0.3">
      <c r="A49" s="21" t="s">
        <v>65</v>
      </c>
      <c r="B49" s="19">
        <v>3548.92</v>
      </c>
      <c r="C49" s="19">
        <v>2968.03</v>
      </c>
      <c r="D49" s="19">
        <v>580.89</v>
      </c>
      <c r="E49" s="19"/>
    </row>
    <row r="50" spans="1:5" x14ac:dyDescent="0.3">
      <c r="A50" s="21" t="s">
        <v>66</v>
      </c>
      <c r="B50" s="19">
        <v>106617.33263</v>
      </c>
      <c r="C50" s="19">
        <v>3892.0059999999999</v>
      </c>
      <c r="D50" s="19">
        <v>1236.961</v>
      </c>
      <c r="E50" s="19">
        <v>265</v>
      </c>
    </row>
    <row r="51" spans="1:5" x14ac:dyDescent="0.3">
      <c r="A51" s="21" t="s">
        <v>67</v>
      </c>
      <c r="B51" s="19">
        <v>38625.613660000003</v>
      </c>
      <c r="C51" s="19">
        <v>2232.645</v>
      </c>
      <c r="D51" s="19">
        <v>525.41099999999994</v>
      </c>
      <c r="E51" s="19">
        <v>30</v>
      </c>
    </row>
    <row r="52" spans="1:5" x14ac:dyDescent="0.3">
      <c r="A52" s="21" t="s">
        <v>68</v>
      </c>
      <c r="B52" s="19">
        <v>4080</v>
      </c>
      <c r="C52" s="19">
        <v>570</v>
      </c>
      <c r="D52" s="19">
        <v>10</v>
      </c>
      <c r="E52" s="19"/>
    </row>
    <row r="53" spans="1:5" x14ac:dyDescent="0.3">
      <c r="A53" s="21" t="s">
        <v>69</v>
      </c>
      <c r="B53" s="19">
        <v>6278.95</v>
      </c>
      <c r="C53" s="19">
        <v>1559.75</v>
      </c>
      <c r="D53" s="19">
        <v>561.1</v>
      </c>
      <c r="E53" s="19"/>
    </row>
    <row r="54" spans="1:5" x14ac:dyDescent="0.3">
      <c r="A54" s="21" t="s">
        <v>70</v>
      </c>
      <c r="B54" s="19">
        <v>2861.2680799999998</v>
      </c>
      <c r="C54" s="19">
        <v>1900</v>
      </c>
      <c r="D54" s="19">
        <v>850</v>
      </c>
      <c r="E54" s="19"/>
    </row>
    <row r="55" spans="1:5" x14ac:dyDescent="0.3">
      <c r="A55" s="23" t="s">
        <v>71</v>
      </c>
      <c r="B55" s="20">
        <f>SUM(B16:B54)</f>
        <v>2645546.6710200002</v>
      </c>
      <c r="C55" s="20">
        <f>SUM(C16:C54)</f>
        <v>220968.16399999999</v>
      </c>
      <c r="D55" s="20">
        <f t="shared" ref="D55:E55" si="0">SUM(D16:D54)</f>
        <v>46343.31700000001</v>
      </c>
      <c r="E55" s="20">
        <f t="shared" si="0"/>
        <v>482910.44500000001</v>
      </c>
    </row>
  </sheetData>
  <mergeCells count="12">
    <mergeCell ref="A1:E1"/>
    <mergeCell ref="A2:E2"/>
    <mergeCell ref="A5:D5"/>
    <mergeCell ref="A12:D12"/>
    <mergeCell ref="A14:A15"/>
    <mergeCell ref="B14:B15"/>
    <mergeCell ref="C14:E14"/>
    <mergeCell ref="A7:D7"/>
    <mergeCell ref="A8:D8"/>
    <mergeCell ref="A9:D9"/>
    <mergeCell ref="A10:D10"/>
    <mergeCell ref="A11:D1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abSelected="1" view="pageBreakPreview" topLeftCell="A3" zoomScaleNormal="100" zoomScaleSheetLayoutView="100" workbookViewId="0">
      <pane xSplit="1" ySplit="1" topLeftCell="B25" activePane="bottomRight" state="frozen"/>
      <selection activeCell="A3" sqref="A3"/>
      <selection pane="topRight" activeCell="B3" sqref="B3"/>
      <selection pane="bottomLeft" activeCell="A4" sqref="A4"/>
      <selection pane="bottomRight" activeCell="B31" sqref="B31"/>
    </sheetView>
  </sheetViews>
  <sheetFormatPr defaultRowHeight="14.4" x14ac:dyDescent="0.3"/>
  <cols>
    <col min="1" max="1" width="38.33203125" customWidth="1"/>
    <col min="2" max="2" width="13.109375" customWidth="1"/>
    <col min="3" max="3" width="10.5546875" customWidth="1"/>
    <col min="4" max="4" width="11.44140625" customWidth="1"/>
    <col min="5" max="5" width="13.109375" customWidth="1"/>
    <col min="6" max="6" width="12.109375" customWidth="1"/>
    <col min="7" max="7" width="12.5546875" customWidth="1"/>
    <col min="8" max="8" width="12.6640625" customWidth="1"/>
    <col min="9" max="9" width="10.88671875" customWidth="1"/>
    <col min="10" max="10" width="12.6640625" customWidth="1"/>
    <col min="11" max="11" width="11" customWidth="1"/>
    <col min="12" max="13" width="11.88671875" customWidth="1"/>
    <col min="14" max="14" width="11.109375" customWidth="1"/>
    <col min="15" max="15" width="11.5546875" customWidth="1"/>
    <col min="16" max="16" width="10.33203125" customWidth="1"/>
  </cols>
  <sheetData>
    <row r="1" spans="1:16" s="29" customFormat="1" ht="15.6" x14ac:dyDescent="0.3">
      <c r="A1" s="42" t="s">
        <v>31</v>
      </c>
      <c r="C1" s="30" t="s">
        <v>12</v>
      </c>
    </row>
    <row r="2" spans="1:16" x14ac:dyDescent="0.3">
      <c r="A2" s="38" t="str">
        <f>TEXT(EndData2,"[$-FC19]ДД.ММ.ГГГ")</f>
        <v>21.01.2016</v>
      </c>
      <c r="B2" s="38">
        <f>A2+1</f>
        <v>42391</v>
      </c>
      <c r="C2" s="43" t="str">
        <f>TEXT(B2,"[$-FC19]ДД.ММ.ГГГ")</f>
        <v>22.01.2016</v>
      </c>
      <c r="P2" s="27" t="s">
        <v>11</v>
      </c>
    </row>
    <row r="3" spans="1:16" s="28" customFormat="1" ht="51.75" customHeight="1" x14ac:dyDescent="0.25">
      <c r="A3" s="35" t="s">
        <v>14</v>
      </c>
      <c r="B3" s="41" t="s">
        <v>15</v>
      </c>
      <c r="C3" s="39" t="s">
        <v>16</v>
      </c>
      <c r="D3" s="39" t="s">
        <v>17</v>
      </c>
      <c r="E3" s="39" t="s">
        <v>18</v>
      </c>
      <c r="F3" s="39" t="s">
        <v>19</v>
      </c>
      <c r="G3" s="39" t="s">
        <v>20</v>
      </c>
      <c r="H3" s="39" t="s">
        <v>21</v>
      </c>
      <c r="I3" s="39" t="s">
        <v>22</v>
      </c>
      <c r="J3" s="39" t="s">
        <v>23</v>
      </c>
      <c r="K3" s="39" t="s">
        <v>24</v>
      </c>
      <c r="L3" s="39" t="s">
        <v>25</v>
      </c>
      <c r="M3" s="39" t="s">
        <v>26</v>
      </c>
      <c r="N3" s="39" t="s">
        <v>27</v>
      </c>
      <c r="O3" s="39" t="s">
        <v>28</v>
      </c>
      <c r="P3" s="24" t="s">
        <v>10</v>
      </c>
    </row>
    <row r="4" spans="1:16" s="28" customFormat="1" ht="118.8" x14ac:dyDescent="0.25">
      <c r="A4" s="25" t="s">
        <v>76</v>
      </c>
      <c r="B4" s="61">
        <v>8000</v>
      </c>
      <c r="C4" s="61">
        <v>3030</v>
      </c>
      <c r="D4" s="61">
        <v>671.24599999999998</v>
      </c>
      <c r="E4" s="61">
        <v>219</v>
      </c>
      <c r="F4" s="61">
        <v>95</v>
      </c>
      <c r="G4" s="60">
        <v>450</v>
      </c>
      <c r="H4" s="60">
        <v>89.4</v>
      </c>
      <c r="I4" s="60">
        <v>36.6</v>
      </c>
      <c r="J4" s="60">
        <v>1200</v>
      </c>
      <c r="K4" s="60">
        <v>440</v>
      </c>
      <c r="L4" s="60">
        <v>1100</v>
      </c>
      <c r="M4" s="60">
        <v>380</v>
      </c>
      <c r="N4" s="60">
        <v>549.5</v>
      </c>
      <c r="O4" s="60">
        <v>524.9</v>
      </c>
      <c r="P4" s="26">
        <f>SUM(B4:O4)</f>
        <v>16785.646000000001</v>
      </c>
    </row>
    <row r="5" spans="1:16" s="28" customFormat="1" ht="118.8" x14ac:dyDescent="0.25">
      <c r="A5" s="25" t="s">
        <v>77</v>
      </c>
      <c r="B5" s="60">
        <v>50766.400000000001</v>
      </c>
      <c r="C5" s="60">
        <v>35000</v>
      </c>
      <c r="D5" s="60">
        <v>8000</v>
      </c>
      <c r="E5" s="60">
        <v>6200</v>
      </c>
      <c r="F5" s="60">
        <v>2000</v>
      </c>
      <c r="G5" s="60">
        <v>3700</v>
      </c>
      <c r="H5" s="60">
        <v>2508.6</v>
      </c>
      <c r="I5" s="60">
        <v>314</v>
      </c>
      <c r="J5" s="60">
        <v>15765.2</v>
      </c>
      <c r="K5" s="60">
        <v>2583.9</v>
      </c>
      <c r="L5" s="60">
        <v>3100</v>
      </c>
      <c r="M5" s="60">
        <v>3100</v>
      </c>
      <c r="N5" s="60">
        <v>3580</v>
      </c>
      <c r="O5" s="60">
        <v>3150.8</v>
      </c>
      <c r="P5" s="26">
        <f t="shared" ref="P5:P27" si="0">SUM(B5:O5)</f>
        <v>139768.89999999997</v>
      </c>
    </row>
    <row r="6" spans="1:16" s="28" customFormat="1" ht="158.4" x14ac:dyDescent="0.25">
      <c r="A6" s="25" t="s">
        <v>78</v>
      </c>
      <c r="B6" s="60">
        <v>83718</v>
      </c>
      <c r="C6" s="60">
        <v>75000</v>
      </c>
      <c r="D6" s="60">
        <v>21500</v>
      </c>
      <c r="E6" s="60">
        <v>12500</v>
      </c>
      <c r="F6" s="60">
        <v>6000</v>
      </c>
      <c r="G6" s="60">
        <v>16000</v>
      </c>
      <c r="H6" s="60">
        <v>2300</v>
      </c>
      <c r="I6" s="60">
        <v>2650</v>
      </c>
      <c r="J6" s="60">
        <v>18553.3</v>
      </c>
      <c r="K6" s="60">
        <v>5260.6</v>
      </c>
      <c r="L6" s="60">
        <v>13000</v>
      </c>
      <c r="M6" s="60">
        <v>15300</v>
      </c>
      <c r="N6" s="60">
        <v>15500</v>
      </c>
      <c r="O6" s="60">
        <v>14222.6</v>
      </c>
      <c r="P6" s="26">
        <f t="shared" si="0"/>
        <v>301504.5</v>
      </c>
    </row>
    <row r="7" spans="1:16" s="28" customFormat="1" ht="79.2" x14ac:dyDescent="0.25">
      <c r="A7" s="25" t="s">
        <v>79</v>
      </c>
      <c r="B7" s="60">
        <v>1320</v>
      </c>
      <c r="C7" s="60">
        <v>553.6</v>
      </c>
      <c r="D7" s="60">
        <v>353</v>
      </c>
      <c r="E7" s="60">
        <v>66.599999999999994</v>
      </c>
      <c r="F7" s="60">
        <v>75</v>
      </c>
      <c r="G7" s="60">
        <v>79</v>
      </c>
      <c r="H7" s="60">
        <v>79</v>
      </c>
      <c r="I7" s="60">
        <v>72</v>
      </c>
      <c r="J7" s="60">
        <v>196.5</v>
      </c>
      <c r="K7" s="60">
        <v>83</v>
      </c>
      <c r="L7" s="60">
        <v>78</v>
      </c>
      <c r="M7" s="60">
        <v>144.4</v>
      </c>
      <c r="N7" s="60">
        <v>204.8</v>
      </c>
      <c r="O7" s="60">
        <v>88.5</v>
      </c>
      <c r="P7" s="26">
        <f t="shared" si="0"/>
        <v>3393.4</v>
      </c>
    </row>
    <row r="8" spans="1:16" s="28" customFormat="1" ht="250.8" x14ac:dyDescent="0.25">
      <c r="A8" s="25" t="s">
        <v>80</v>
      </c>
      <c r="B8" s="60">
        <v>15000</v>
      </c>
      <c r="C8" s="60">
        <v>10944.8</v>
      </c>
      <c r="D8" s="60">
        <v>2201.3000000000002</v>
      </c>
      <c r="E8" s="60">
        <v>1800</v>
      </c>
      <c r="F8" s="60">
        <v>350</v>
      </c>
      <c r="G8" s="60">
        <v>2200</v>
      </c>
      <c r="H8" s="60">
        <v>1324</v>
      </c>
      <c r="I8" s="60">
        <v>58.1</v>
      </c>
      <c r="J8" s="60">
        <v>3300</v>
      </c>
      <c r="K8" s="60">
        <v>1700</v>
      </c>
      <c r="L8" s="60">
        <v>1000</v>
      </c>
      <c r="M8" s="60">
        <v>1215</v>
      </c>
      <c r="N8" s="60">
        <v>1825.2</v>
      </c>
      <c r="O8" s="60">
        <v>1011.9</v>
      </c>
      <c r="P8" s="26">
        <f t="shared" si="0"/>
        <v>43930.299999999996</v>
      </c>
    </row>
    <row r="9" spans="1:16" s="28" customFormat="1" ht="237.6" x14ac:dyDescent="0.25">
      <c r="A9" s="25" t="s">
        <v>81</v>
      </c>
      <c r="B9" s="60">
        <v>3.8</v>
      </c>
      <c r="C9" s="60">
        <v>14.9</v>
      </c>
      <c r="D9" s="60"/>
      <c r="E9" s="60"/>
      <c r="F9" s="60">
        <v>3.7</v>
      </c>
      <c r="G9" s="60">
        <v>3.7</v>
      </c>
      <c r="H9" s="60">
        <v>3.7</v>
      </c>
      <c r="I9" s="60"/>
      <c r="J9" s="60">
        <v>3.7</v>
      </c>
      <c r="K9" s="60"/>
      <c r="L9" s="60"/>
      <c r="M9" s="60"/>
      <c r="N9" s="60"/>
      <c r="O9" s="60"/>
      <c r="P9" s="26">
        <f t="shared" si="0"/>
        <v>33.5</v>
      </c>
    </row>
    <row r="10" spans="1:16" s="28" customFormat="1" ht="79.2" x14ac:dyDescent="0.25">
      <c r="A10" s="25" t="s">
        <v>82</v>
      </c>
      <c r="B10" s="60"/>
      <c r="C10" s="60"/>
      <c r="D10" s="60"/>
      <c r="E10" s="60"/>
      <c r="F10" s="60"/>
      <c r="G10" s="60"/>
      <c r="H10" s="60"/>
      <c r="I10" s="60"/>
      <c r="J10" s="60">
        <v>150</v>
      </c>
      <c r="K10" s="60"/>
      <c r="L10" s="60"/>
      <c r="M10" s="60"/>
      <c r="N10" s="60"/>
      <c r="O10" s="60"/>
      <c r="P10" s="26">
        <f t="shared" si="0"/>
        <v>150</v>
      </c>
    </row>
    <row r="11" spans="1:16" s="28" customFormat="1" ht="92.4" x14ac:dyDescent="0.25">
      <c r="A11" s="25" t="s">
        <v>83</v>
      </c>
      <c r="B11" s="60">
        <v>2500</v>
      </c>
      <c r="C11" s="60">
        <v>1200</v>
      </c>
      <c r="D11" s="60">
        <v>236.3</v>
      </c>
      <c r="E11" s="60">
        <v>158</v>
      </c>
      <c r="F11" s="60">
        <v>55</v>
      </c>
      <c r="G11" s="60">
        <v>250</v>
      </c>
      <c r="H11" s="60">
        <v>87.7</v>
      </c>
      <c r="I11" s="60">
        <v>27</v>
      </c>
      <c r="J11" s="60"/>
      <c r="K11" s="60">
        <v>65.900000000000006</v>
      </c>
      <c r="L11" s="60">
        <v>100</v>
      </c>
      <c r="M11" s="60">
        <v>113</v>
      </c>
      <c r="N11" s="60">
        <v>140.4</v>
      </c>
      <c r="O11" s="60">
        <v>127.2</v>
      </c>
      <c r="P11" s="26">
        <f t="shared" si="0"/>
        <v>5060.4999999999991</v>
      </c>
    </row>
    <row r="12" spans="1:16" s="28" customFormat="1" ht="92.4" x14ac:dyDescent="0.25">
      <c r="A12" s="25" t="s">
        <v>84</v>
      </c>
      <c r="B12" s="60">
        <v>8500</v>
      </c>
      <c r="C12" s="60">
        <v>2603</v>
      </c>
      <c r="D12" s="60">
        <v>1443</v>
      </c>
      <c r="E12" s="60">
        <v>600</v>
      </c>
      <c r="F12" s="60">
        <v>250</v>
      </c>
      <c r="G12" s="60">
        <v>1600</v>
      </c>
      <c r="H12" s="60">
        <v>717.6</v>
      </c>
      <c r="I12" s="60">
        <v>60</v>
      </c>
      <c r="J12" s="60">
        <v>990</v>
      </c>
      <c r="K12" s="60">
        <v>715</v>
      </c>
      <c r="L12" s="60">
        <v>500</v>
      </c>
      <c r="M12" s="60">
        <v>1300</v>
      </c>
      <c r="N12" s="60">
        <v>900</v>
      </c>
      <c r="O12" s="60">
        <v>550</v>
      </c>
      <c r="P12" s="26">
        <f t="shared" si="0"/>
        <v>20728.599999999999</v>
      </c>
    </row>
    <row r="13" spans="1:16" s="28" customFormat="1" ht="105.6" x14ac:dyDescent="0.25">
      <c r="A13" s="25" t="s">
        <v>85</v>
      </c>
      <c r="B13" s="60"/>
      <c r="C13" s="60">
        <v>2029.3</v>
      </c>
      <c r="D13" s="60">
        <v>152</v>
      </c>
      <c r="E13" s="60"/>
      <c r="F13" s="60"/>
      <c r="G13" s="60"/>
      <c r="H13" s="60"/>
      <c r="I13" s="60"/>
      <c r="J13" s="60">
        <v>260</v>
      </c>
      <c r="K13" s="60"/>
      <c r="L13" s="60"/>
      <c r="M13" s="60"/>
      <c r="N13" s="60"/>
      <c r="O13" s="60"/>
      <c r="P13" s="26">
        <f t="shared" si="0"/>
        <v>2441.3000000000002</v>
      </c>
    </row>
    <row r="14" spans="1:16" s="28" customFormat="1" ht="92.4" x14ac:dyDescent="0.25">
      <c r="A14" s="25" t="s">
        <v>86</v>
      </c>
      <c r="B14" s="60"/>
      <c r="C14" s="60">
        <v>3236.7</v>
      </c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26">
        <f t="shared" si="0"/>
        <v>3236.7</v>
      </c>
    </row>
    <row r="15" spans="1:16" s="28" customFormat="1" ht="52.8" x14ac:dyDescent="0.25">
      <c r="A15" s="25" t="s">
        <v>87</v>
      </c>
      <c r="B15" s="60">
        <v>450</v>
      </c>
      <c r="C15" s="60">
        <v>477.6</v>
      </c>
      <c r="D15" s="60">
        <v>295</v>
      </c>
      <c r="E15" s="60">
        <v>295.89999999999998</v>
      </c>
      <c r="F15" s="60">
        <v>166</v>
      </c>
      <c r="G15" s="60">
        <v>306</v>
      </c>
      <c r="H15" s="60">
        <v>110.7</v>
      </c>
      <c r="I15" s="60">
        <v>72.099999999999994</v>
      </c>
      <c r="J15" s="60">
        <v>276.5</v>
      </c>
      <c r="K15" s="60">
        <v>167</v>
      </c>
      <c r="L15" s="60">
        <v>148</v>
      </c>
      <c r="M15" s="60">
        <v>199</v>
      </c>
      <c r="N15" s="60">
        <v>199</v>
      </c>
      <c r="O15" s="60">
        <v>116.8</v>
      </c>
      <c r="P15" s="26">
        <f t="shared" si="0"/>
        <v>3279.6</v>
      </c>
    </row>
    <row r="16" spans="1:16" s="28" customFormat="1" ht="79.2" x14ac:dyDescent="0.25">
      <c r="A16" s="25" t="s">
        <v>88</v>
      </c>
      <c r="B16" s="60">
        <v>130</v>
      </c>
      <c r="C16" s="60">
        <v>217</v>
      </c>
      <c r="D16" s="60">
        <v>74</v>
      </c>
      <c r="E16" s="60">
        <v>62.6</v>
      </c>
      <c r="F16" s="60">
        <v>27</v>
      </c>
      <c r="G16" s="60">
        <v>74.8</v>
      </c>
      <c r="H16" s="60">
        <v>30</v>
      </c>
      <c r="I16" s="60"/>
      <c r="J16" s="60">
        <v>54.3</v>
      </c>
      <c r="K16" s="60">
        <v>40</v>
      </c>
      <c r="L16" s="60">
        <v>39.4</v>
      </c>
      <c r="M16" s="60">
        <v>28.1</v>
      </c>
      <c r="N16" s="60">
        <v>34</v>
      </c>
      <c r="O16" s="60">
        <v>41.3</v>
      </c>
      <c r="P16" s="26">
        <f t="shared" si="0"/>
        <v>852.49999999999989</v>
      </c>
    </row>
    <row r="17" spans="1:20" s="28" customFormat="1" ht="79.2" x14ac:dyDescent="0.25">
      <c r="A17" s="25" t="s">
        <v>89</v>
      </c>
      <c r="B17" s="60"/>
      <c r="C17" s="60">
        <v>390</v>
      </c>
      <c r="D17" s="60"/>
      <c r="E17" s="60"/>
      <c r="F17" s="60"/>
      <c r="G17" s="60">
        <v>18.8</v>
      </c>
      <c r="H17" s="60"/>
      <c r="I17" s="60"/>
      <c r="J17" s="60">
        <v>60</v>
      </c>
      <c r="K17" s="60"/>
      <c r="L17" s="60"/>
      <c r="M17" s="60"/>
      <c r="N17" s="60"/>
      <c r="O17" s="60"/>
      <c r="P17" s="26">
        <f t="shared" si="0"/>
        <v>468.8</v>
      </c>
    </row>
    <row r="18" spans="1:20" s="28" customFormat="1" ht="79.2" x14ac:dyDescent="0.25">
      <c r="A18" s="25" t="s">
        <v>90</v>
      </c>
      <c r="B18" s="60"/>
      <c r="C18" s="60"/>
      <c r="D18" s="60">
        <v>1700</v>
      </c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26">
        <f t="shared" si="0"/>
        <v>1700</v>
      </c>
    </row>
    <row r="19" spans="1:20" s="28" customFormat="1" ht="79.2" x14ac:dyDescent="0.25">
      <c r="A19" s="25" t="s">
        <v>91</v>
      </c>
      <c r="B19" s="60"/>
      <c r="C19" s="60">
        <v>188.6</v>
      </c>
      <c r="D19" s="60"/>
      <c r="E19" s="60">
        <v>14.4</v>
      </c>
      <c r="F19" s="60"/>
      <c r="G19" s="60"/>
      <c r="H19" s="60"/>
      <c r="I19" s="60"/>
      <c r="J19" s="60">
        <v>30.6</v>
      </c>
      <c r="K19" s="60"/>
      <c r="L19" s="60"/>
      <c r="M19" s="60"/>
      <c r="N19" s="60">
        <v>147.6</v>
      </c>
      <c r="O19" s="60"/>
      <c r="P19" s="26">
        <f t="shared" si="0"/>
        <v>381.2</v>
      </c>
    </row>
    <row r="20" spans="1:20" s="28" customFormat="1" ht="26.4" x14ac:dyDescent="0.25">
      <c r="A20" s="25" t="s">
        <v>92</v>
      </c>
      <c r="B20" s="60"/>
      <c r="C20" s="60"/>
      <c r="D20" s="60"/>
      <c r="E20" s="60"/>
      <c r="F20" s="60"/>
      <c r="G20" s="60"/>
      <c r="H20" s="60"/>
      <c r="I20" s="60"/>
      <c r="J20" s="60"/>
      <c r="K20" s="60">
        <v>189.9</v>
      </c>
      <c r="L20" s="60"/>
      <c r="M20" s="60"/>
      <c r="N20" s="60"/>
      <c r="O20" s="60"/>
      <c r="P20" s="26">
        <f t="shared" si="0"/>
        <v>189.9</v>
      </c>
    </row>
    <row r="21" spans="1:20" s="28" customFormat="1" ht="39.6" x14ac:dyDescent="0.25">
      <c r="A21" s="25" t="s">
        <v>93</v>
      </c>
      <c r="B21" s="60"/>
      <c r="C21" s="60">
        <v>14419.2</v>
      </c>
      <c r="D21" s="60">
        <v>19297.599999999999</v>
      </c>
      <c r="E21" s="60">
        <v>8299.6</v>
      </c>
      <c r="F21" s="60">
        <v>7963.8</v>
      </c>
      <c r="G21" s="60">
        <v>23847.200000000001</v>
      </c>
      <c r="H21" s="60">
        <v>6103.4</v>
      </c>
      <c r="I21" s="60">
        <v>4414.5</v>
      </c>
      <c r="J21" s="60"/>
      <c r="K21" s="60">
        <v>4535.8999999999996</v>
      </c>
      <c r="L21" s="60"/>
      <c r="M21" s="60">
        <v>9011.9</v>
      </c>
      <c r="N21" s="60"/>
      <c r="O21" s="60">
        <v>14980.1</v>
      </c>
      <c r="P21" s="26">
        <f t="shared" si="0"/>
        <v>112873.2</v>
      </c>
    </row>
    <row r="22" spans="1:20" s="28" customFormat="1" ht="79.2" x14ac:dyDescent="0.25">
      <c r="A22" s="25" t="s">
        <v>94</v>
      </c>
      <c r="B22" s="60"/>
      <c r="C22" s="60">
        <v>3984.3</v>
      </c>
      <c r="D22" s="60">
        <v>661</v>
      </c>
      <c r="E22" s="60">
        <v>545.4</v>
      </c>
      <c r="F22" s="60">
        <v>158.80000000000001</v>
      </c>
      <c r="G22" s="60">
        <v>624.4</v>
      </c>
      <c r="H22" s="60">
        <v>151.9</v>
      </c>
      <c r="I22" s="60">
        <v>43</v>
      </c>
      <c r="J22" s="60"/>
      <c r="K22" s="60"/>
      <c r="L22" s="60"/>
      <c r="M22" s="60">
        <v>242.3</v>
      </c>
      <c r="N22" s="60"/>
      <c r="O22" s="60">
        <v>142.4</v>
      </c>
      <c r="P22" s="26">
        <f t="shared" si="0"/>
        <v>6553.4999999999991</v>
      </c>
    </row>
    <row r="23" spans="1:20" s="28" customFormat="1" ht="26.4" x14ac:dyDescent="0.25">
      <c r="A23" s="25" t="s">
        <v>95</v>
      </c>
      <c r="B23" s="60"/>
      <c r="C23" s="60">
        <v>325</v>
      </c>
      <c r="D23" s="60">
        <v>75</v>
      </c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26">
        <f t="shared" si="0"/>
        <v>400</v>
      </c>
    </row>
    <row r="24" spans="1:20" s="28" customFormat="1" ht="66" x14ac:dyDescent="0.25">
      <c r="A24" s="25" t="s">
        <v>96</v>
      </c>
      <c r="B24" s="60"/>
      <c r="C24" s="60">
        <v>58917.599999999999</v>
      </c>
      <c r="D24" s="60">
        <v>20067.3</v>
      </c>
      <c r="E24" s="60">
        <v>13569.2</v>
      </c>
      <c r="F24" s="60">
        <v>5518.2</v>
      </c>
      <c r="G24" s="60">
        <v>18799.7</v>
      </c>
      <c r="H24" s="60">
        <v>13360.5</v>
      </c>
      <c r="I24" s="60">
        <v>3200</v>
      </c>
      <c r="J24" s="60"/>
      <c r="K24" s="60">
        <v>6180.7</v>
      </c>
      <c r="L24" s="60"/>
      <c r="M24" s="60">
        <v>13605.4</v>
      </c>
      <c r="N24" s="60"/>
      <c r="O24" s="60">
        <v>12761.6</v>
      </c>
      <c r="P24" s="26">
        <f t="shared" si="0"/>
        <v>165980.20000000001</v>
      </c>
    </row>
    <row r="25" spans="1:20" s="28" customFormat="1" ht="92.4" x14ac:dyDescent="0.25">
      <c r="A25" s="25" t="s">
        <v>97</v>
      </c>
      <c r="B25" s="60"/>
      <c r="C25" s="60">
        <v>258.2</v>
      </c>
      <c r="D25" s="60">
        <v>172.3</v>
      </c>
      <c r="E25" s="60">
        <v>75</v>
      </c>
      <c r="F25" s="60">
        <v>86.1</v>
      </c>
      <c r="G25" s="60">
        <v>86.1</v>
      </c>
      <c r="H25" s="60">
        <v>86</v>
      </c>
      <c r="I25" s="60">
        <v>72.099999999999994</v>
      </c>
      <c r="J25" s="60"/>
      <c r="K25" s="60">
        <v>92.8</v>
      </c>
      <c r="L25" s="60"/>
      <c r="M25" s="60">
        <v>75.5</v>
      </c>
      <c r="N25" s="60"/>
      <c r="O25" s="60">
        <v>54.7</v>
      </c>
      <c r="P25" s="26">
        <f t="shared" si="0"/>
        <v>1058.8</v>
      </c>
    </row>
    <row r="26" spans="1:20" s="28" customFormat="1" ht="39.6" x14ac:dyDescent="0.25">
      <c r="A26" s="25" t="s">
        <v>98</v>
      </c>
      <c r="B26" s="60"/>
      <c r="C26" s="60"/>
      <c r="D26" s="60">
        <v>29.6</v>
      </c>
      <c r="E26" s="60">
        <v>13.1</v>
      </c>
      <c r="F26" s="60">
        <v>6.6</v>
      </c>
      <c r="G26" s="60"/>
      <c r="H26" s="60">
        <v>6.9</v>
      </c>
      <c r="I26" s="60"/>
      <c r="J26" s="60"/>
      <c r="K26" s="60"/>
      <c r="L26" s="60"/>
      <c r="M26" s="60">
        <v>9.3000000000000007</v>
      </c>
      <c r="N26" s="60">
        <v>14.7</v>
      </c>
      <c r="O26" s="60">
        <v>4.0999999999999996</v>
      </c>
      <c r="P26" s="26">
        <f t="shared" si="0"/>
        <v>84.3</v>
      </c>
    </row>
    <row r="27" spans="1:20" s="28" customFormat="1" ht="66" x14ac:dyDescent="0.25">
      <c r="A27" s="25" t="s">
        <v>99</v>
      </c>
      <c r="B27" s="60"/>
      <c r="C27" s="60">
        <v>1162.7</v>
      </c>
      <c r="D27" s="60"/>
      <c r="E27" s="60">
        <v>105</v>
      </c>
      <c r="F27" s="60"/>
      <c r="G27" s="60">
        <v>80</v>
      </c>
      <c r="H27" s="60"/>
      <c r="I27" s="60"/>
      <c r="J27" s="60"/>
      <c r="K27" s="60"/>
      <c r="L27" s="60"/>
      <c r="M27" s="60"/>
      <c r="N27" s="60"/>
      <c r="O27" s="60"/>
      <c r="P27" s="26">
        <f t="shared" si="0"/>
        <v>1347.7</v>
      </c>
    </row>
    <row r="28" spans="1:20" x14ac:dyDescent="0.3">
      <c r="A28" s="33" t="s">
        <v>30</v>
      </c>
      <c r="B28" s="40">
        <f>SUM(B4:B27)</f>
        <v>170388.19999999998</v>
      </c>
      <c r="C28" s="40">
        <f t="shared" ref="C28:P28" si="1">SUM(C4:C27)</f>
        <v>213952.50000000006</v>
      </c>
      <c r="D28" s="40">
        <f t="shared" si="1"/>
        <v>76928.646000000008</v>
      </c>
      <c r="E28" s="40">
        <f t="shared" si="1"/>
        <v>44523.799999999996</v>
      </c>
      <c r="F28" s="40">
        <f t="shared" si="1"/>
        <v>22755.199999999997</v>
      </c>
      <c r="G28" s="40">
        <f t="shared" si="1"/>
        <v>68119.700000000012</v>
      </c>
      <c r="H28" s="40">
        <f t="shared" si="1"/>
        <v>26959.4</v>
      </c>
      <c r="I28" s="40">
        <f t="shared" si="1"/>
        <v>11019.4</v>
      </c>
      <c r="J28" s="40">
        <f t="shared" si="1"/>
        <v>40840.1</v>
      </c>
      <c r="K28" s="40">
        <f t="shared" si="1"/>
        <v>22054.699999999997</v>
      </c>
      <c r="L28" s="40">
        <f t="shared" si="1"/>
        <v>19065.400000000001</v>
      </c>
      <c r="M28" s="40">
        <f t="shared" si="1"/>
        <v>44723.9</v>
      </c>
      <c r="N28" s="40">
        <f t="shared" si="1"/>
        <v>23095.200000000001</v>
      </c>
      <c r="O28" s="40">
        <f t="shared" si="1"/>
        <v>47776.899999999994</v>
      </c>
      <c r="P28" s="40">
        <f t="shared" si="1"/>
        <v>832203.04600000009</v>
      </c>
      <c r="Q28" s="34"/>
      <c r="R28" s="34"/>
      <c r="S28" s="34"/>
      <c r="T28" s="34"/>
    </row>
    <row r="30" spans="1:20" x14ac:dyDescent="0.3">
      <c r="A30" s="37" t="s">
        <v>29</v>
      </c>
      <c r="B30" s="36">
        <f>P28+Учреждения!B55</f>
        <v>3477749.7170200003</v>
      </c>
    </row>
    <row r="31" spans="1:20" ht="32.25" customHeight="1" x14ac:dyDescent="0.3">
      <c r="A31" s="37" t="str">
        <f>CONCATENATE("Остатки бюджетных средств на ",C2,"г.")</f>
        <v>Остатки бюджетных средств на 22.01.2016г.</v>
      </c>
      <c r="B31" s="36">
        <v>3733795.5</v>
      </c>
    </row>
  </sheetData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2016-01-26T01:32:23Z</dcterms:modified>
</cp:coreProperties>
</file>