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Бюджетополучатели!$19:$20</definedName>
    <definedName name="_xlnm.Print_Titles" localSheetId="1">'Муниципальные районы'!$1:$3</definedName>
    <definedName name="_xlnm.Print_Area" localSheetId="0">Бюджетополучатели!$A$1:$D$62</definedName>
    <definedName name="_xlnm.Print_Area" localSheetId="1">'Муниципальные районы'!$A$1:$P$35</definedName>
  </definedNames>
  <calcPr calcId="145621"/>
</workbook>
</file>

<file path=xl/calcChain.xml><?xml version="1.0" encoding="utf-8"?>
<calcChain xmlns="http://schemas.openxmlformats.org/spreadsheetml/2006/main">
  <c r="B29" i="1" l="1"/>
  <c r="D13" i="1"/>
  <c r="D10" i="1"/>
  <c r="D9" i="1" s="1"/>
  <c r="D6" i="1" s="1"/>
  <c r="H1" i="1" l="1"/>
  <c r="F1" i="1" l="1"/>
  <c r="E6" i="1" s="1"/>
  <c r="A2" i="1" s="1"/>
  <c r="E3" i="1" l="1"/>
  <c r="G3" i="1" s="1"/>
  <c r="A11" i="1" s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<sst xmlns="http://schemas.openxmlformats.org/spreadsheetml/2006/main" count="108" uniqueCount="107">
  <si>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</si>
  <si>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</si>
  <si>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</si>
  <si>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</si>
  <si>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</si>
  <si>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</si>
  <si>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</si>
  <si>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</si>
  <si>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</si>
  <si>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</si>
  <si>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</si>
  <si>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</si>
  <si>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</si>
  <si>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</si>
  <si>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</si>
  <si>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</si>
  <si>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</si>
  <si>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</si>
  <si>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</si>
  <si>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</si>
  <si>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</si>
  <si>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</si>
  <si>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</si>
  <si>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</si>
  <si>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</si>
  <si>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</si>
  <si>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</si>
  <si>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</si>
  <si>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</si>
  <si>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</si>
  <si>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</si>
  <si>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</si>
  <si>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</si>
  <si>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</si>
  <si>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</si>
  <si>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</si>
  <si>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</si>
  <si>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за счет средств резервного фонда Правительства Камчатского края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</si>
  <si>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</si>
  <si>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</si>
  <si>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</si>
  <si>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</si>
  <si>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</si>
  <si>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</si>
  <si>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</si>
  <si>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</si>
  <si>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</si>
  <si>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</si>
  <si>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</si>
  <si>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</si>
  <si>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</si>
  <si>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</si>
  <si>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</si>
  <si>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</si>
  <si>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</si>
  <si>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</si>
  <si>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</si>
  <si>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</si>
  <si>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</si>
  <si>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</si>
  <si>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</si>
  <si>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</si>
  <si>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</si>
  <si>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</si>
  <si>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</si>
  <si>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</si>
  <si>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</si>
  <si>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</si>
  <si>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</si>
  <si>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</si>
  <si>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</si>
  <si>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</si>
  <si>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</si>
  <si>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</si>
  <si>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</si>
  <si>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</si>
  <si>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</si>
  <si>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</si>
  <si>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</si>
  <si>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</si>
  <si>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</si>
  <si>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</si>
  <si>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</si>
  <si>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</si>
  <si>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</si>
  <si>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</si>
  <si>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</si>
  <si>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</si>
  <si>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</si>
  <si>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</si>
  <si>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</si>
  <si>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</si>
  <si>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</si>
  <si>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</si>
  <si>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</si>
  <si>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</si>
  <si>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</si>
  <si>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</si>
  <si>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</si>
  <si>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</si>
  <si>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</si>
  <si>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29.02.2016</t>
  </si>
  <si>
    <t>01.02.2016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</si>
  <si>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</si>
  <si>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</si>
  <si>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</si>
  <si>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Процентные платежи по кредиту коммерческого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</si>
</sst>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zoomScaleNormal="100" zoomScaleSheetLayoutView="100" workbookViewId="0">
      <selection activeCell="B30" sqref="B30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37" t="s">
        <v>9</v>
      </c>
      <c r="B1" s="37"/>
      <c r="C1" s="37"/>
      <c r="D1" s="37"/>
      <c r="E1" s="24" t="s">
        <v>102</v>
      </c>
      <c r="F1" s="25" t="str">
        <f>TEXT(E1,"[$-FC19]ММ")</f>
        <v>02</v>
      </c>
      <c r="G1" s="25" t="str">
        <f>TEXT(E1,"[$-FC19]ДД.ММ.ГГГ \г")</f>
        <v>01.02.2016 г</v>
      </c>
      <c r="H1" s="25" t="str">
        <f>TEXT(E1,"[$-FC19]ГГГГ")</f>
        <v>2016</v>
      </c>
    </row>
    <row r="2" spans="1:8" ht="15.6" x14ac:dyDescent="0.3">
      <c r="A2" s="37" t="str">
        <f>CONCATENATE("доходов и расходов краевого бюджета за ",period," ",H1," года")</f>
        <v>доходов и расходов краевого бюджета за февраль 2016 года</v>
      </c>
      <c r="B2" s="37"/>
      <c r="C2" s="37"/>
      <c r="D2" s="37"/>
      <c r="E2" s="24" t="s">
        <v>101</v>
      </c>
      <c r="F2" s="25" t="str">
        <f>TEXT(E2,"[$-FC19]ДД ММММ ГГГ \г")</f>
        <v>29 февраля 2016 г</v>
      </c>
      <c r="G2" s="25" t="str">
        <f>TEXT(E2,"[$-FC19]ДД.ММ.ГГГ \г")</f>
        <v>29.02.2016 г</v>
      </c>
      <c r="H2" s="26"/>
    </row>
    <row r="3" spans="1:8" x14ac:dyDescent="0.3">
      <c r="A3" s="1"/>
      <c r="B3" s="2"/>
      <c r="C3" s="2"/>
      <c r="D3" s="3"/>
      <c r="E3" s="25">
        <f>EndData1+1</f>
        <v>42430</v>
      </c>
      <c r="F3" s="25" t="str">
        <f>TEXT(E3,"[$-FC19]ДД ММММ ГГГ \г")</f>
        <v>01 марта 2016 г</v>
      </c>
      <c r="G3" s="25" t="str">
        <f>TEXT(E3,"[$-FC19]ДД.ММ.ГГГ \г")</f>
        <v>01.03.2016 г</v>
      </c>
      <c r="H3" s="25"/>
    </row>
    <row r="4" spans="1:8" x14ac:dyDescent="0.3">
      <c r="A4" s="4"/>
      <c r="B4" s="5"/>
      <c r="C4" s="5"/>
      <c r="D4" s="6" t="s">
        <v>0</v>
      </c>
      <c r="E4" s="25"/>
      <c r="F4" s="25"/>
      <c r="G4" s="25"/>
      <c r="H4" s="25"/>
    </row>
    <row r="5" spans="1:8" x14ac:dyDescent="0.3">
      <c r="A5" s="38" t="str">
        <f>CONCATENATE("Остатки средств на ",G1,"ода")</f>
        <v>Остатки средств на 01.02.2016 года</v>
      </c>
      <c r="B5" s="39"/>
      <c r="C5" s="39"/>
      <c r="D5" s="55">
        <v>4703730.9000000004</v>
      </c>
      <c r="E5" s="26"/>
      <c r="F5" s="25"/>
      <c r="G5" s="25"/>
      <c r="H5" s="25"/>
    </row>
    <row r="6" spans="1:8" x14ac:dyDescent="0.3">
      <c r="A6" s="41" t="s">
        <v>1</v>
      </c>
      <c r="B6" s="47"/>
      <c r="C6" s="47"/>
      <c r="D6" s="54">
        <f>D9-D7</f>
        <v>1168432.4845199995</v>
      </c>
      <c r="E6" s="25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февраль</v>
      </c>
      <c r="F6" s="25"/>
      <c r="G6" s="25"/>
      <c r="H6" s="25"/>
    </row>
    <row r="7" spans="1:8" x14ac:dyDescent="0.3">
      <c r="A7" s="48" t="s">
        <v>10</v>
      </c>
      <c r="B7" s="47"/>
      <c r="C7" s="47"/>
      <c r="D7" s="8">
        <v>3087465</v>
      </c>
      <c r="E7" s="25"/>
      <c r="F7" s="25"/>
      <c r="G7" s="25"/>
      <c r="H7" s="25"/>
    </row>
    <row r="8" spans="1:8" x14ac:dyDescent="0.3">
      <c r="A8" s="48" t="s">
        <v>11</v>
      </c>
      <c r="B8" s="47"/>
      <c r="C8" s="47"/>
      <c r="D8" s="8">
        <v>221583</v>
      </c>
    </row>
    <row r="9" spans="1:8" x14ac:dyDescent="0.3">
      <c r="A9" s="49" t="s">
        <v>12</v>
      </c>
      <c r="B9" s="50"/>
      <c r="C9" s="50"/>
      <c r="D9" s="56">
        <f>D11-D5+D10</f>
        <v>4255897.4845199995</v>
      </c>
    </row>
    <row r="10" spans="1:8" x14ac:dyDescent="0.3">
      <c r="A10" s="49" t="s">
        <v>13</v>
      </c>
      <c r="B10" s="50"/>
      <c r="C10" s="50"/>
      <c r="D10" s="56">
        <f>B61+'Муниципальные районы'!P32</f>
        <v>5096976.2845200002</v>
      </c>
    </row>
    <row r="11" spans="1:8" x14ac:dyDescent="0.3">
      <c r="A11" s="40" t="str">
        <f>CONCATENATE("Остатки средств на ",G3,"ода")</f>
        <v>Остатки средств на 01.03.2016 года</v>
      </c>
      <c r="B11" s="41"/>
      <c r="C11" s="41"/>
      <c r="D11" s="7">
        <v>3862652.1</v>
      </c>
    </row>
    <row r="12" spans="1:8" x14ac:dyDescent="0.3">
      <c r="A12" s="51" t="s">
        <v>14</v>
      </c>
      <c r="B12" s="52"/>
      <c r="C12" s="52"/>
      <c r="D12" s="7"/>
    </row>
    <row r="13" spans="1:8" x14ac:dyDescent="0.3">
      <c r="A13" s="51" t="s">
        <v>15</v>
      </c>
      <c r="B13" s="52"/>
      <c r="C13" s="52"/>
      <c r="D13" s="7">
        <f>SUM(D14:D16)</f>
        <v>352</v>
      </c>
    </row>
    <row r="14" spans="1:8" s="53" customFormat="1" ht="46.2" customHeight="1" x14ac:dyDescent="0.3">
      <c r="A14" s="48" t="s">
        <v>103</v>
      </c>
      <c r="B14" s="47"/>
      <c r="C14" s="47"/>
      <c r="D14" s="61">
        <v>1.8</v>
      </c>
    </row>
    <row r="15" spans="1:8" s="60" customFormat="1" ht="46.2" customHeight="1" x14ac:dyDescent="0.3">
      <c r="A15" s="48" t="s">
        <v>105</v>
      </c>
      <c r="B15" s="47"/>
      <c r="C15" s="47"/>
      <c r="D15" s="61">
        <v>101.6</v>
      </c>
    </row>
    <row r="16" spans="1:8" s="53" customFormat="1" ht="33" customHeight="1" x14ac:dyDescent="0.3">
      <c r="A16" s="48" t="s">
        <v>104</v>
      </c>
      <c r="B16" s="47"/>
      <c r="C16" s="47"/>
      <c r="D16" s="61">
        <v>248.6</v>
      </c>
    </row>
    <row r="17" spans="1:4" s="53" customFormat="1" x14ac:dyDescent="0.3">
      <c r="A17" s="58"/>
      <c r="B17" s="59"/>
      <c r="C17" s="59"/>
      <c r="D17" s="57"/>
    </row>
    <row r="18" spans="1:4" x14ac:dyDescent="0.3">
      <c r="A18" s="21" t="s">
        <v>16</v>
      </c>
      <c r="B18" s="9"/>
      <c r="C18" s="9"/>
      <c r="D18" s="10"/>
    </row>
    <row r="19" spans="1:4" x14ac:dyDescent="0.3">
      <c r="A19" s="42" t="s">
        <v>17</v>
      </c>
      <c r="B19" s="44" t="s">
        <v>2</v>
      </c>
      <c r="C19" s="45" t="s">
        <v>3</v>
      </c>
      <c r="D19" s="46"/>
    </row>
    <row r="20" spans="1:4" ht="90" customHeight="1" x14ac:dyDescent="0.3">
      <c r="A20" s="43"/>
      <c r="B20" s="44"/>
      <c r="C20" s="22" t="s">
        <v>4</v>
      </c>
      <c r="D20" s="22" t="s">
        <v>5</v>
      </c>
    </row>
    <row r="21" spans="1:4" x14ac:dyDescent="0.3">
      <c r="A21" s="11" t="s">
        <v>62</v>
      </c>
      <c r="B21" s="33">
        <v>15486.15999</v>
      </c>
      <c r="C21" s="33">
        <v>10667.6556</v>
      </c>
      <c r="D21" s="33">
        <v>2938.1057300000002</v>
      </c>
    </row>
    <row r="22" spans="1:4" x14ac:dyDescent="0.3">
      <c r="A22" s="11" t="s">
        <v>63</v>
      </c>
      <c r="B22" s="33">
        <v>5748.6975000000002</v>
      </c>
      <c r="C22" s="33">
        <v>3436.9837299999999</v>
      </c>
      <c r="D22" s="33">
        <v>938.88184000000001</v>
      </c>
    </row>
    <row r="23" spans="1:4" x14ac:dyDescent="0.3">
      <c r="A23" s="11" t="s">
        <v>64</v>
      </c>
      <c r="B23" s="33">
        <v>7342.6360100000002</v>
      </c>
      <c r="C23" s="33">
        <v>6230.66</v>
      </c>
      <c r="D23" s="33">
        <v>1111.9760100000001</v>
      </c>
    </row>
    <row r="24" spans="1:4" x14ac:dyDescent="0.3">
      <c r="A24" s="11" t="s">
        <v>65</v>
      </c>
      <c r="B24" s="33">
        <v>63788.588009999999</v>
      </c>
      <c r="C24" s="33">
        <v>19648.71154</v>
      </c>
      <c r="D24" s="33">
        <v>3904.7283200000002</v>
      </c>
    </row>
    <row r="25" spans="1:4" ht="27.6" x14ac:dyDescent="0.3">
      <c r="A25" s="11" t="s">
        <v>66</v>
      </c>
      <c r="B25" s="33">
        <v>103327.22792999999</v>
      </c>
      <c r="C25" s="33">
        <v>3471.3584599999999</v>
      </c>
      <c r="D25" s="33">
        <v>948.52288999999996</v>
      </c>
    </row>
    <row r="26" spans="1:4" x14ac:dyDescent="0.3">
      <c r="A26" s="11" t="s">
        <v>67</v>
      </c>
      <c r="B26" s="33">
        <v>3577.8751999999999</v>
      </c>
      <c r="C26" s="33">
        <v>2351.4472900000001</v>
      </c>
      <c r="D26" s="33">
        <v>713.47329999999999</v>
      </c>
    </row>
    <row r="27" spans="1:4" x14ac:dyDescent="0.3">
      <c r="A27" s="11" t="s">
        <v>68</v>
      </c>
      <c r="B27" s="33">
        <v>6361.8970300000001</v>
      </c>
      <c r="C27" s="33">
        <v>2031.74398</v>
      </c>
      <c r="D27" s="33">
        <v>335.85368999999997</v>
      </c>
    </row>
    <row r="28" spans="1:4" ht="27.6" x14ac:dyDescent="0.3">
      <c r="A28" s="11" t="s">
        <v>69</v>
      </c>
      <c r="B28" s="33">
        <v>895745.39713000006</v>
      </c>
      <c r="C28" s="33">
        <v>5183.6909800000003</v>
      </c>
      <c r="D28" s="33">
        <v>1389.42525</v>
      </c>
    </row>
    <row r="29" spans="1:4" x14ac:dyDescent="0.3">
      <c r="A29" s="11" t="s">
        <v>70</v>
      </c>
      <c r="B29" s="33">
        <f>29886.67859-17006.6</f>
        <v>12880.078590000001</v>
      </c>
      <c r="C29" s="33">
        <v>3564.7381300000002</v>
      </c>
      <c r="D29" s="33">
        <v>1056.7917600000001</v>
      </c>
    </row>
    <row r="30" spans="1:4" x14ac:dyDescent="0.3">
      <c r="A30" s="11" t="s">
        <v>71</v>
      </c>
      <c r="B30" s="33">
        <v>217777.00975</v>
      </c>
      <c r="C30" s="33">
        <v>6256.21389</v>
      </c>
      <c r="D30" s="33">
        <v>2072.6684399999999</v>
      </c>
    </row>
    <row r="31" spans="1:4" x14ac:dyDescent="0.3">
      <c r="A31" s="11" t="s">
        <v>72</v>
      </c>
      <c r="B31" s="33">
        <v>222045.69635000001</v>
      </c>
      <c r="C31" s="33">
        <v>3529.5402600000002</v>
      </c>
      <c r="D31" s="33">
        <v>794.01243999999997</v>
      </c>
    </row>
    <row r="32" spans="1:4" x14ac:dyDescent="0.3">
      <c r="A32" s="11" t="s">
        <v>73</v>
      </c>
      <c r="B32" s="33">
        <v>599652.81533000001</v>
      </c>
      <c r="C32" s="33">
        <v>15620.39147</v>
      </c>
      <c r="D32" s="33">
        <v>5521.8560500000003</v>
      </c>
    </row>
    <row r="33" spans="1:4" x14ac:dyDescent="0.3">
      <c r="A33" s="11" t="s">
        <v>74</v>
      </c>
      <c r="B33" s="33">
        <v>442703.22824000003</v>
      </c>
      <c r="C33" s="33">
        <v>17497.450769999999</v>
      </c>
      <c r="D33" s="33">
        <v>6296.8577100000002</v>
      </c>
    </row>
    <row r="34" spans="1:4" x14ac:dyDescent="0.3">
      <c r="A34" s="11" t="s">
        <v>75</v>
      </c>
      <c r="B34" s="33">
        <v>53585.807939999999</v>
      </c>
      <c r="C34" s="33">
        <v>2131.3499700000002</v>
      </c>
      <c r="D34" s="33">
        <v>673.73896999999999</v>
      </c>
    </row>
    <row r="35" spans="1:4" ht="27.6" x14ac:dyDescent="0.3">
      <c r="A35" s="11" t="s">
        <v>76</v>
      </c>
      <c r="B35" s="33">
        <v>95072.77867</v>
      </c>
      <c r="C35" s="33">
        <v>53776.370510000001</v>
      </c>
      <c r="D35" s="33">
        <v>27904.516609999999</v>
      </c>
    </row>
    <row r="36" spans="1:4" x14ac:dyDescent="0.3">
      <c r="A36" s="11" t="s">
        <v>77</v>
      </c>
      <c r="B36" s="33">
        <v>7774.4061799999999</v>
      </c>
      <c r="C36" s="33">
        <v>1728.8905299999999</v>
      </c>
      <c r="D36" s="33">
        <v>293.39463999999998</v>
      </c>
    </row>
    <row r="37" spans="1:4" x14ac:dyDescent="0.3">
      <c r="A37" s="11" t="s">
        <v>78</v>
      </c>
      <c r="B37" s="33">
        <v>6626.8708399999996</v>
      </c>
      <c r="C37" s="33">
        <v>3735.8569699999998</v>
      </c>
      <c r="D37" s="33">
        <v>875.71267</v>
      </c>
    </row>
    <row r="38" spans="1:4" x14ac:dyDescent="0.3">
      <c r="A38" s="11" t="s">
        <v>79</v>
      </c>
      <c r="B38" s="33">
        <v>4760.5737799999997</v>
      </c>
      <c r="C38" s="33">
        <v>1818.21533</v>
      </c>
      <c r="D38" s="33">
        <v>531.17034000000001</v>
      </c>
    </row>
    <row r="39" spans="1:4" x14ac:dyDescent="0.3">
      <c r="A39" s="11" t="s">
        <v>80</v>
      </c>
      <c r="B39" s="33">
        <v>3234.9548</v>
      </c>
      <c r="C39" s="33">
        <v>1584.5885599999999</v>
      </c>
      <c r="D39" s="33">
        <v>491.33420999999998</v>
      </c>
    </row>
    <row r="40" spans="1:4" ht="27.6" x14ac:dyDescent="0.3">
      <c r="A40" s="11" t="s">
        <v>81</v>
      </c>
      <c r="B40" s="33">
        <v>37347.43247</v>
      </c>
      <c r="C40" s="33">
        <v>14569.35707</v>
      </c>
      <c r="D40" s="33">
        <v>4220.7850099999996</v>
      </c>
    </row>
    <row r="41" spans="1:4" x14ac:dyDescent="0.3">
      <c r="A41" s="11" t="s">
        <v>82</v>
      </c>
      <c r="B41" s="33">
        <v>13500.87276</v>
      </c>
      <c r="C41" s="33">
        <v>803.28715999999997</v>
      </c>
      <c r="D41" s="33">
        <v>239.69540000000001</v>
      </c>
    </row>
    <row r="42" spans="1:4" x14ac:dyDescent="0.3">
      <c r="A42" s="11" t="s">
        <v>83</v>
      </c>
      <c r="B42" s="33">
        <v>206972.09659999999</v>
      </c>
      <c r="C42" s="33">
        <v>7015.6132399999997</v>
      </c>
      <c r="D42" s="33">
        <v>1577.98091</v>
      </c>
    </row>
    <row r="43" spans="1:4" x14ac:dyDescent="0.3">
      <c r="A43" s="11" t="s">
        <v>84</v>
      </c>
      <c r="B43" s="33">
        <v>16054.623380000001</v>
      </c>
      <c r="C43" s="33">
        <v>8795.6852299999991</v>
      </c>
      <c r="D43" s="33">
        <v>3671.5478699999999</v>
      </c>
    </row>
    <row r="44" spans="1:4" x14ac:dyDescent="0.3">
      <c r="A44" s="11" t="s">
        <v>85</v>
      </c>
      <c r="B44" s="33">
        <v>1943.3556100000001</v>
      </c>
      <c r="C44" s="33">
        <v>1059.34925</v>
      </c>
      <c r="D44" s="33">
        <v>837.22006999999996</v>
      </c>
    </row>
    <row r="45" spans="1:4" x14ac:dyDescent="0.3">
      <c r="A45" s="11" t="s">
        <v>86</v>
      </c>
      <c r="B45" s="33">
        <v>1491.21479</v>
      </c>
      <c r="C45" s="33">
        <v>997.25</v>
      </c>
      <c r="D45" s="33">
        <v>283.89600000000002</v>
      </c>
    </row>
    <row r="46" spans="1:4" x14ac:dyDescent="0.3">
      <c r="A46" s="11" t="s">
        <v>87</v>
      </c>
      <c r="B46" s="33">
        <v>2601.9240500000001</v>
      </c>
      <c r="C46" s="33">
        <v>1621.9588000000001</v>
      </c>
      <c r="D46" s="33">
        <v>479.13</v>
      </c>
    </row>
    <row r="47" spans="1:4" x14ac:dyDescent="0.3">
      <c r="A47" s="11" t="s">
        <v>88</v>
      </c>
      <c r="B47" s="33">
        <v>2295.4238300000002</v>
      </c>
      <c r="C47" s="33">
        <v>1545.1019899999999</v>
      </c>
      <c r="D47" s="33">
        <v>432.57164</v>
      </c>
    </row>
    <row r="48" spans="1:4" x14ac:dyDescent="0.3">
      <c r="A48" s="11" t="s">
        <v>89</v>
      </c>
      <c r="B48" s="33">
        <v>1652.51511</v>
      </c>
      <c r="C48" s="33">
        <v>848.40239999999994</v>
      </c>
      <c r="D48" s="33">
        <v>255.10934</v>
      </c>
    </row>
    <row r="49" spans="1:4" x14ac:dyDescent="0.3">
      <c r="A49" s="11" t="s">
        <v>90</v>
      </c>
      <c r="B49" s="33">
        <v>1149.50467</v>
      </c>
      <c r="C49" s="33">
        <v>733.75984000000005</v>
      </c>
      <c r="D49" s="33">
        <v>208.25985</v>
      </c>
    </row>
    <row r="50" spans="1:4" x14ac:dyDescent="0.3">
      <c r="A50" s="11" t="s">
        <v>91</v>
      </c>
      <c r="B50" s="33">
        <v>6344.0394100000003</v>
      </c>
      <c r="C50" s="33">
        <v>4374.9186799999998</v>
      </c>
      <c r="D50" s="33">
        <v>1307.47155</v>
      </c>
    </row>
    <row r="51" spans="1:4" ht="27.6" x14ac:dyDescent="0.3">
      <c r="A51" s="11" t="s">
        <v>92</v>
      </c>
      <c r="B51" s="33">
        <v>374636.55319000001</v>
      </c>
      <c r="C51" s="33">
        <v>21084.38408</v>
      </c>
      <c r="D51" s="33">
        <v>5224.7670099999996</v>
      </c>
    </row>
    <row r="52" spans="1:4" ht="27.6" x14ac:dyDescent="0.3">
      <c r="A52" s="11" t="s">
        <v>93</v>
      </c>
      <c r="B52" s="33">
        <v>389.10917000000001</v>
      </c>
      <c r="C52" s="33">
        <v>281.98469</v>
      </c>
      <c r="D52" s="33">
        <v>85.159379999999999</v>
      </c>
    </row>
    <row r="53" spans="1:4" x14ac:dyDescent="0.3">
      <c r="A53" s="11" t="s">
        <v>94</v>
      </c>
      <c r="B53" s="33">
        <v>2568.05618</v>
      </c>
      <c r="C53" s="33">
        <v>1435.2387900000001</v>
      </c>
      <c r="D53" s="33">
        <v>500</v>
      </c>
    </row>
    <row r="54" spans="1:4" x14ac:dyDescent="0.3">
      <c r="A54" s="11" t="s">
        <v>95</v>
      </c>
      <c r="B54" s="33">
        <v>5481.3366999999998</v>
      </c>
      <c r="C54" s="33">
        <v>2422.70424</v>
      </c>
      <c r="D54" s="33">
        <v>424.30993999999998</v>
      </c>
    </row>
    <row r="55" spans="1:4" x14ac:dyDescent="0.3">
      <c r="A55" s="11" t="s">
        <v>96</v>
      </c>
      <c r="B55" s="33">
        <v>118861.54066</v>
      </c>
      <c r="C55" s="33">
        <v>2943.4533000000001</v>
      </c>
      <c r="D55" s="33">
        <v>564.52134999999998</v>
      </c>
    </row>
    <row r="56" spans="1:4" x14ac:dyDescent="0.3">
      <c r="A56" s="11" t="s">
        <v>97</v>
      </c>
      <c r="B56" s="33">
        <v>22113.413089999998</v>
      </c>
      <c r="C56" s="33">
        <v>14396.817580000001</v>
      </c>
      <c r="D56" s="33">
        <v>4477.3223099999996</v>
      </c>
    </row>
    <row r="57" spans="1:4" x14ac:dyDescent="0.3">
      <c r="A57" s="11" t="s">
        <v>98</v>
      </c>
      <c r="B57" s="33">
        <v>3226.33</v>
      </c>
      <c r="C57" s="33">
        <v>961.99743000000001</v>
      </c>
      <c r="D57" s="33">
        <v>246</v>
      </c>
    </row>
    <row r="58" spans="1:4" x14ac:dyDescent="0.3">
      <c r="A58" s="11" t="s">
        <v>99</v>
      </c>
      <c r="B58" s="33">
        <v>1938.3133</v>
      </c>
      <c r="C58" s="33">
        <v>1209.05934</v>
      </c>
      <c r="D58" s="33">
        <v>290.43351999999999</v>
      </c>
    </row>
    <row r="59" spans="1:4" x14ac:dyDescent="0.3">
      <c r="A59" s="11" t="s">
        <v>100</v>
      </c>
      <c r="B59" s="33">
        <v>3303.9334899999999</v>
      </c>
      <c r="C59" s="33">
        <v>2717.9650200000001</v>
      </c>
      <c r="D59" s="33">
        <v>380.91025999999999</v>
      </c>
    </row>
    <row r="60" spans="1:4" s="60" customFormat="1" x14ac:dyDescent="0.3">
      <c r="A60" s="63" t="s">
        <v>106</v>
      </c>
      <c r="B60" s="64">
        <v>17006.599999999999</v>
      </c>
      <c r="C60" s="62"/>
      <c r="D60" s="62"/>
    </row>
    <row r="61" spans="1:4" x14ac:dyDescent="0.3">
      <c r="A61" s="23" t="s">
        <v>2</v>
      </c>
      <c r="B61" s="34">
        <v>3608370.8877300001</v>
      </c>
      <c r="C61" s="34">
        <v>254084.14610000001</v>
      </c>
      <c r="D61" s="34">
        <v>84500.112280000001</v>
      </c>
    </row>
  </sheetData>
  <mergeCells count="17">
    <mergeCell ref="A15:C15"/>
    <mergeCell ref="A1:D1"/>
    <mergeCell ref="A2:D2"/>
    <mergeCell ref="A5:C5"/>
    <mergeCell ref="A11:C11"/>
    <mergeCell ref="A19:A20"/>
    <mergeCell ref="B19:B20"/>
    <mergeCell ref="C19:D19"/>
    <mergeCell ref="A6:C6"/>
    <mergeCell ref="A7:C7"/>
    <mergeCell ref="A8:C8"/>
    <mergeCell ref="A9:C9"/>
    <mergeCell ref="A10:C10"/>
    <mergeCell ref="A12:C12"/>
    <mergeCell ref="A13:C13"/>
    <mergeCell ref="A16:C16"/>
    <mergeCell ref="A14:C14"/>
  </mergeCells>
  <pageMargins left="0.70866141732283472" right="0.31" top="0.31" bottom="0.33" header="0.2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zoomScaleNormal="100" zoomScaleSheetLayoutView="100" workbookViewId="0">
      <selection activeCell="A32" sqref="A32:T32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6" width="11.5546875" customWidth="1"/>
  </cols>
  <sheetData>
    <row r="1" spans="1:20" s="16" customFormat="1" ht="15.6" x14ac:dyDescent="0.3">
      <c r="A1" s="19"/>
      <c r="C1" s="17" t="s">
        <v>8</v>
      </c>
    </row>
    <row r="2" spans="1:20" x14ac:dyDescent="0.3">
      <c r="A2" s="20" t="str">
        <f>TEXT(EndData2,"[$-FC19]ДД.ММ.ГГГ")</f>
        <v>00.01.1900</v>
      </c>
      <c r="C2" s="12"/>
      <c r="P2" s="14" t="s">
        <v>7</v>
      </c>
    </row>
    <row r="3" spans="1:20" s="15" customFormat="1" ht="52.8" x14ac:dyDescent="0.25">
      <c r="A3" s="18" t="s">
        <v>18</v>
      </c>
      <c r="B3" s="31" t="s">
        <v>19</v>
      </c>
      <c r="C3" s="32" t="s">
        <v>20</v>
      </c>
      <c r="D3" s="32" t="s">
        <v>21</v>
      </c>
      <c r="E3" s="32" t="s">
        <v>22</v>
      </c>
      <c r="F3" s="32" t="s">
        <v>23</v>
      </c>
      <c r="G3" s="32" t="s">
        <v>24</v>
      </c>
      <c r="H3" s="32" t="s">
        <v>25</v>
      </c>
      <c r="I3" s="32" t="s">
        <v>26</v>
      </c>
      <c r="J3" s="32" t="s">
        <v>27</v>
      </c>
      <c r="K3" s="32" t="s">
        <v>28</v>
      </c>
      <c r="L3" s="32" t="s">
        <v>29</v>
      </c>
      <c r="M3" s="32" t="s">
        <v>30</v>
      </c>
      <c r="N3" s="32" t="s">
        <v>31</v>
      </c>
      <c r="O3" s="32" t="s">
        <v>32</v>
      </c>
      <c r="P3" s="13" t="s">
        <v>6</v>
      </c>
    </row>
    <row r="4" spans="1:20" ht="27.6" x14ac:dyDescent="0.3">
      <c r="A4" s="30" t="s">
        <v>33</v>
      </c>
      <c r="B4" s="35"/>
      <c r="C4" s="35"/>
      <c r="D4" s="35"/>
      <c r="E4" s="35"/>
      <c r="F4" s="35"/>
      <c r="G4" s="35"/>
      <c r="H4" s="35"/>
      <c r="I4" s="35"/>
      <c r="J4" s="35">
        <v>1362.3333299999999</v>
      </c>
      <c r="K4" s="35">
        <v>189.8407</v>
      </c>
      <c r="L4" s="35"/>
      <c r="M4" s="35"/>
      <c r="N4" s="35"/>
      <c r="O4" s="35"/>
      <c r="P4" s="36">
        <v>1552.1740299999999</v>
      </c>
      <c r="Q4" s="29"/>
      <c r="R4" s="29"/>
      <c r="S4" s="29"/>
      <c r="T4" s="29"/>
    </row>
    <row r="5" spans="1:20" ht="41.4" x14ac:dyDescent="0.3">
      <c r="A5" s="30" t="s">
        <v>34</v>
      </c>
      <c r="B5" s="35"/>
      <c r="C5" s="35">
        <v>14419.166660000001</v>
      </c>
      <c r="D5" s="35">
        <v>19297.666659999999</v>
      </c>
      <c r="E5" s="35"/>
      <c r="F5" s="35">
        <v>7963.9160000000002</v>
      </c>
      <c r="G5" s="35">
        <v>23847.166679999998</v>
      </c>
      <c r="H5" s="35">
        <v>6103.3977999999997</v>
      </c>
      <c r="I5" s="35">
        <v>6014.5</v>
      </c>
      <c r="J5" s="35">
        <v>624</v>
      </c>
      <c r="K5" s="35">
        <v>7426.9166599999999</v>
      </c>
      <c r="L5" s="35">
        <v>21944.5</v>
      </c>
      <c r="M5" s="35">
        <v>9011.9169999999995</v>
      </c>
      <c r="N5" s="35">
        <v>6170.1265000000003</v>
      </c>
      <c r="O5" s="35">
        <v>14980.083000000001</v>
      </c>
      <c r="P5" s="36">
        <v>137803.35696</v>
      </c>
      <c r="Q5" s="29"/>
      <c r="R5" s="29"/>
      <c r="S5" s="29"/>
      <c r="T5" s="29"/>
    </row>
    <row r="6" spans="1:20" ht="41.4" x14ac:dyDescent="0.3">
      <c r="A6" s="30" t="s">
        <v>35</v>
      </c>
      <c r="B6" s="35"/>
      <c r="C6" s="35">
        <v>385</v>
      </c>
      <c r="D6" s="35">
        <v>75</v>
      </c>
      <c r="E6" s="35">
        <v>600</v>
      </c>
      <c r="F6" s="35"/>
      <c r="G6" s="35"/>
      <c r="H6" s="35"/>
      <c r="I6" s="35"/>
      <c r="J6" s="35">
        <v>21150.083330000001</v>
      </c>
      <c r="K6" s="35"/>
      <c r="L6" s="35"/>
      <c r="M6" s="35"/>
      <c r="N6" s="35">
        <v>131.25</v>
      </c>
      <c r="O6" s="35"/>
      <c r="P6" s="36">
        <v>22341.333330000001</v>
      </c>
      <c r="Q6" s="29"/>
      <c r="R6" s="29"/>
      <c r="S6" s="29"/>
      <c r="T6" s="29"/>
    </row>
    <row r="7" spans="1:20" ht="69" x14ac:dyDescent="0.3">
      <c r="A7" s="30" t="s">
        <v>36</v>
      </c>
      <c r="B7" s="35">
        <v>151974.32500000001</v>
      </c>
      <c r="C7" s="35">
        <v>112394.26486</v>
      </c>
      <c r="D7" s="35">
        <v>20067.25</v>
      </c>
      <c r="E7" s="35">
        <v>13569.165999999999</v>
      </c>
      <c r="F7" s="35">
        <v>5518.1660000000002</v>
      </c>
      <c r="G7" s="35">
        <v>18799.666669999999</v>
      </c>
      <c r="H7" s="35">
        <v>13360.583000000001</v>
      </c>
      <c r="I7" s="35">
        <v>3200</v>
      </c>
      <c r="J7" s="35">
        <v>27781.005000000001</v>
      </c>
      <c r="K7" s="35">
        <v>7319.1</v>
      </c>
      <c r="L7" s="35">
        <v>14662.334000000001</v>
      </c>
      <c r="M7" s="35">
        <v>13605.416999999999</v>
      </c>
      <c r="N7" s="35">
        <v>12158.25</v>
      </c>
      <c r="O7" s="35">
        <v>12761.6</v>
      </c>
      <c r="P7" s="36">
        <v>427171.12753</v>
      </c>
      <c r="Q7" s="29"/>
      <c r="R7" s="29"/>
      <c r="S7" s="29"/>
      <c r="T7" s="29"/>
    </row>
    <row r="8" spans="1:20" ht="27.6" x14ac:dyDescent="0.3">
      <c r="A8" s="30" t="s">
        <v>37</v>
      </c>
      <c r="B8" s="35"/>
      <c r="C8" s="35">
        <v>70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>
        <v>70</v>
      </c>
      <c r="Q8" s="29"/>
      <c r="R8" s="29"/>
      <c r="S8" s="29"/>
      <c r="T8" s="29"/>
    </row>
    <row r="9" spans="1:20" ht="82.8" x14ac:dyDescent="0.3">
      <c r="A9" s="30" t="s">
        <v>38</v>
      </c>
      <c r="B9" s="35"/>
      <c r="C9" s="35">
        <v>15660</v>
      </c>
      <c r="D9" s="35"/>
      <c r="E9" s="35"/>
      <c r="F9" s="35"/>
      <c r="G9" s="35"/>
      <c r="H9" s="35"/>
      <c r="I9" s="35">
        <v>12000</v>
      </c>
      <c r="J9" s="35"/>
      <c r="K9" s="35">
        <v>7980.2049999999999</v>
      </c>
      <c r="L9" s="35"/>
      <c r="M9" s="35"/>
      <c r="N9" s="35"/>
      <c r="O9" s="35"/>
      <c r="P9" s="36">
        <v>35640.205000000002</v>
      </c>
      <c r="Q9" s="29"/>
      <c r="R9" s="29"/>
      <c r="S9" s="29"/>
      <c r="T9" s="29"/>
    </row>
    <row r="10" spans="1:20" ht="96.6" x14ac:dyDescent="0.3">
      <c r="A10" s="30" t="s">
        <v>39</v>
      </c>
      <c r="B10" s="35"/>
      <c r="C10" s="35">
        <v>27</v>
      </c>
      <c r="D10" s="35"/>
      <c r="E10" s="35">
        <v>10.25</v>
      </c>
      <c r="F10" s="35"/>
      <c r="G10" s="35"/>
      <c r="H10" s="35"/>
      <c r="I10" s="35"/>
      <c r="J10" s="35">
        <v>30.649000000000001</v>
      </c>
      <c r="K10" s="35"/>
      <c r="L10" s="35"/>
      <c r="M10" s="35"/>
      <c r="N10" s="35">
        <v>147.6</v>
      </c>
      <c r="O10" s="35"/>
      <c r="P10" s="36">
        <v>215.499</v>
      </c>
      <c r="Q10" s="29"/>
      <c r="R10" s="29"/>
      <c r="S10" s="29"/>
      <c r="T10" s="29"/>
    </row>
    <row r="11" spans="1:20" ht="82.8" x14ac:dyDescent="0.3">
      <c r="A11" s="30" t="s">
        <v>40</v>
      </c>
      <c r="B11" s="35"/>
      <c r="C11" s="35">
        <v>3984.25</v>
      </c>
      <c r="D11" s="35">
        <v>661</v>
      </c>
      <c r="E11" s="35">
        <v>545.41700000000003</v>
      </c>
      <c r="F11" s="35">
        <v>158.75</v>
      </c>
      <c r="G11" s="35">
        <v>624.41666999999995</v>
      </c>
      <c r="H11" s="35">
        <v>151.916</v>
      </c>
      <c r="I11" s="35">
        <v>43</v>
      </c>
      <c r="J11" s="35"/>
      <c r="K11" s="35"/>
      <c r="L11" s="35">
        <v>544</v>
      </c>
      <c r="M11" s="35">
        <v>242.33199999999999</v>
      </c>
      <c r="N11" s="35">
        <v>375.25299999999999</v>
      </c>
      <c r="O11" s="35">
        <v>142.41800000000001</v>
      </c>
      <c r="P11" s="36">
        <v>7472.7526699999999</v>
      </c>
      <c r="Q11" s="29"/>
      <c r="R11" s="29"/>
      <c r="S11" s="29"/>
      <c r="T11" s="29"/>
    </row>
    <row r="12" spans="1:20" ht="96.6" x14ac:dyDescent="0.3">
      <c r="A12" s="30" t="s">
        <v>41</v>
      </c>
      <c r="B12" s="35">
        <v>860</v>
      </c>
      <c r="C12" s="35">
        <v>233.77</v>
      </c>
      <c r="D12" s="35">
        <v>172.25</v>
      </c>
      <c r="E12" s="35">
        <v>75</v>
      </c>
      <c r="F12" s="35">
        <v>86.082999999999998</v>
      </c>
      <c r="G12" s="35">
        <v>86.083340000000007</v>
      </c>
      <c r="H12" s="35">
        <v>31.9511</v>
      </c>
      <c r="I12" s="35">
        <v>72.099999999999994</v>
      </c>
      <c r="J12" s="35">
        <v>77.569999999999993</v>
      </c>
      <c r="K12" s="35">
        <v>92.769199999999998</v>
      </c>
      <c r="L12" s="35">
        <v>77.534000000000006</v>
      </c>
      <c r="M12" s="35">
        <v>189.5</v>
      </c>
      <c r="N12" s="35">
        <v>95</v>
      </c>
      <c r="O12" s="35">
        <v>56.916060000000002</v>
      </c>
      <c r="P12" s="36">
        <v>2206.5266999999999</v>
      </c>
      <c r="Q12" s="29"/>
      <c r="R12" s="29"/>
      <c r="S12" s="29"/>
      <c r="T12" s="29"/>
    </row>
    <row r="13" spans="1:20" ht="69" x14ac:dyDescent="0.3">
      <c r="A13" s="30" t="s">
        <v>42</v>
      </c>
      <c r="B13" s="35">
        <v>450</v>
      </c>
      <c r="C13" s="35">
        <v>646.91</v>
      </c>
      <c r="D13" s="35">
        <v>295</v>
      </c>
      <c r="E13" s="35">
        <v>879.2</v>
      </c>
      <c r="F13" s="35">
        <v>81</v>
      </c>
      <c r="G13" s="35">
        <v>306</v>
      </c>
      <c r="H13" s="35">
        <v>110.66</v>
      </c>
      <c r="I13" s="35">
        <v>72.099999999999994</v>
      </c>
      <c r="J13" s="35">
        <v>326.52</v>
      </c>
      <c r="K13" s="35">
        <v>217</v>
      </c>
      <c r="L13" s="35">
        <v>146.28665000000001</v>
      </c>
      <c r="M13" s="35">
        <v>198.96600000000001</v>
      </c>
      <c r="N13" s="35">
        <v>199</v>
      </c>
      <c r="O13" s="35">
        <v>116.80826999999999</v>
      </c>
      <c r="P13" s="36">
        <v>4045.4509200000002</v>
      </c>
      <c r="Q13" s="29"/>
      <c r="R13" s="29"/>
      <c r="S13" s="29"/>
      <c r="T13" s="29"/>
    </row>
    <row r="14" spans="1:20" ht="82.8" x14ac:dyDescent="0.3">
      <c r="A14" s="30" t="s">
        <v>43</v>
      </c>
      <c r="B14" s="35">
        <v>1450</v>
      </c>
      <c r="C14" s="35">
        <v>748.03</v>
      </c>
      <c r="D14" s="35">
        <v>144</v>
      </c>
      <c r="E14" s="35">
        <v>129.22499999999999</v>
      </c>
      <c r="F14" s="35">
        <v>102</v>
      </c>
      <c r="G14" s="35">
        <v>153.80000000000001</v>
      </c>
      <c r="H14" s="35">
        <v>79.372919999999993</v>
      </c>
      <c r="I14" s="35">
        <v>158</v>
      </c>
      <c r="J14" s="35">
        <v>570.4</v>
      </c>
      <c r="K14" s="35">
        <v>123</v>
      </c>
      <c r="L14" s="35">
        <v>15</v>
      </c>
      <c r="M14" s="35">
        <v>238.517</v>
      </c>
      <c r="N14" s="35">
        <v>238.83332999999999</v>
      </c>
      <c r="O14" s="35">
        <v>210.66307</v>
      </c>
      <c r="P14" s="36">
        <v>4360.8413200000005</v>
      </c>
      <c r="Q14" s="29"/>
      <c r="R14" s="29"/>
      <c r="S14" s="29"/>
      <c r="T14" s="29"/>
    </row>
    <row r="15" spans="1:20" ht="124.2" x14ac:dyDescent="0.3">
      <c r="A15" s="30" t="s">
        <v>44</v>
      </c>
      <c r="B15" s="35">
        <v>49180.505499999999</v>
      </c>
      <c r="C15" s="35">
        <v>1976.04</v>
      </c>
      <c r="D15" s="35">
        <v>152</v>
      </c>
      <c r="E15" s="35"/>
      <c r="F15" s="35"/>
      <c r="G15" s="35"/>
      <c r="H15" s="35"/>
      <c r="I15" s="35"/>
      <c r="J15" s="35">
        <v>270</v>
      </c>
      <c r="K15" s="35"/>
      <c r="L15" s="35"/>
      <c r="M15" s="35"/>
      <c r="N15" s="35"/>
      <c r="O15" s="35"/>
      <c r="P15" s="36">
        <v>51578.5455</v>
      </c>
      <c r="Q15" s="29"/>
      <c r="R15" s="29"/>
      <c r="S15" s="29"/>
      <c r="T15" s="29"/>
    </row>
    <row r="16" spans="1:20" ht="110.4" x14ac:dyDescent="0.3">
      <c r="A16" s="30" t="s">
        <v>45</v>
      </c>
      <c r="B16" s="35"/>
      <c r="C16" s="35">
        <v>3113.3229999999999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>
        <v>3113.3229999999999</v>
      </c>
      <c r="Q16" s="29"/>
      <c r="R16" s="29"/>
      <c r="S16" s="29"/>
      <c r="T16" s="29"/>
    </row>
    <row r="17" spans="1:20" ht="110.4" x14ac:dyDescent="0.3">
      <c r="A17" s="30" t="s">
        <v>46</v>
      </c>
      <c r="B17" s="35">
        <v>360</v>
      </c>
      <c r="C17" s="35">
        <v>390</v>
      </c>
      <c r="D17" s="35"/>
      <c r="E17" s="35"/>
      <c r="F17" s="35"/>
      <c r="G17" s="35">
        <v>18.754000000000001</v>
      </c>
      <c r="H17" s="35"/>
      <c r="I17" s="35"/>
      <c r="J17" s="35">
        <v>56</v>
      </c>
      <c r="K17" s="35"/>
      <c r="L17" s="35"/>
      <c r="M17" s="35"/>
      <c r="N17" s="35"/>
      <c r="O17" s="35"/>
      <c r="P17" s="36">
        <v>824.75400000000002</v>
      </c>
      <c r="Q17" s="29"/>
      <c r="R17" s="29"/>
      <c r="S17" s="29"/>
      <c r="T17" s="29"/>
    </row>
    <row r="18" spans="1:20" ht="358.8" x14ac:dyDescent="0.3">
      <c r="A18" s="30" t="s">
        <v>47</v>
      </c>
      <c r="B18" s="35">
        <v>15000</v>
      </c>
      <c r="C18" s="35">
        <v>5306.2089900000001</v>
      </c>
      <c r="D18" s="35">
        <v>533</v>
      </c>
      <c r="E18" s="35">
        <v>1620</v>
      </c>
      <c r="F18" s="35">
        <v>250</v>
      </c>
      <c r="G18" s="35">
        <v>2600</v>
      </c>
      <c r="H18" s="35">
        <v>979.71028000000001</v>
      </c>
      <c r="I18" s="35">
        <v>86.8</v>
      </c>
      <c r="J18" s="35">
        <v>3900</v>
      </c>
      <c r="K18" s="35">
        <v>1700</v>
      </c>
      <c r="L18" s="35">
        <v>890</v>
      </c>
      <c r="M18" s="35">
        <v>1074</v>
      </c>
      <c r="N18" s="35">
        <v>1825.1659999999999</v>
      </c>
      <c r="O18" s="35">
        <v>1011.883</v>
      </c>
      <c r="P18" s="36">
        <v>36776.76827</v>
      </c>
      <c r="Q18" s="29"/>
      <c r="R18" s="29"/>
      <c r="S18" s="29"/>
      <c r="T18" s="29"/>
    </row>
    <row r="19" spans="1:20" ht="179.4" x14ac:dyDescent="0.3">
      <c r="A19" s="30" t="s">
        <v>48</v>
      </c>
      <c r="B19" s="35">
        <v>141233.20000000001</v>
      </c>
      <c r="C19" s="35">
        <v>72500</v>
      </c>
      <c r="D19" s="35">
        <v>13445</v>
      </c>
      <c r="E19" s="35">
        <v>12600</v>
      </c>
      <c r="F19" s="35">
        <v>5000</v>
      </c>
      <c r="G19" s="35">
        <v>16000</v>
      </c>
      <c r="H19" s="35">
        <v>8260</v>
      </c>
      <c r="I19" s="35">
        <v>2650</v>
      </c>
      <c r="J19" s="35">
        <v>19310.261999999999</v>
      </c>
      <c r="K19" s="35">
        <v>5813.43</v>
      </c>
      <c r="L19" s="35">
        <v>6000</v>
      </c>
      <c r="M19" s="35">
        <v>15300</v>
      </c>
      <c r="N19" s="35">
        <v>13700</v>
      </c>
      <c r="O19" s="35">
        <v>13354.362580000001</v>
      </c>
      <c r="P19" s="36">
        <v>345166.25458000001</v>
      </c>
      <c r="Q19" s="29"/>
      <c r="R19" s="29"/>
      <c r="S19" s="29"/>
      <c r="T19" s="29"/>
    </row>
    <row r="20" spans="1:20" ht="110.4" x14ac:dyDescent="0.3">
      <c r="A20" s="30" t="s">
        <v>49</v>
      </c>
      <c r="B20" s="35">
        <v>4600</v>
      </c>
      <c r="C20" s="35">
        <v>3018</v>
      </c>
      <c r="D20" s="35">
        <v>100</v>
      </c>
      <c r="E20" s="35">
        <v>510</v>
      </c>
      <c r="F20" s="35">
        <v>250</v>
      </c>
      <c r="G20" s="35">
        <v>1600</v>
      </c>
      <c r="H20" s="35">
        <v>596.91999999999996</v>
      </c>
      <c r="I20" s="35">
        <v>60</v>
      </c>
      <c r="J20" s="35">
        <v>895</v>
      </c>
      <c r="K20" s="35">
        <v>765</v>
      </c>
      <c r="L20" s="35"/>
      <c r="M20" s="35">
        <v>1300</v>
      </c>
      <c r="N20" s="35"/>
      <c r="O20" s="35">
        <v>800</v>
      </c>
      <c r="P20" s="36">
        <v>14494.92</v>
      </c>
      <c r="Q20" s="29"/>
      <c r="R20" s="29"/>
      <c r="S20" s="29"/>
      <c r="T20" s="29"/>
    </row>
    <row r="21" spans="1:20" ht="151.80000000000001" x14ac:dyDescent="0.3">
      <c r="A21" s="30" t="s">
        <v>50</v>
      </c>
      <c r="B21" s="35">
        <v>93.2</v>
      </c>
      <c r="C21" s="35">
        <v>42.636519999999997</v>
      </c>
      <c r="D21" s="35"/>
      <c r="E21" s="35"/>
      <c r="F21" s="35">
        <v>3.7250000000000001</v>
      </c>
      <c r="G21" s="35"/>
      <c r="H21" s="35">
        <v>3.7240000000000002</v>
      </c>
      <c r="I21" s="35"/>
      <c r="J21" s="35">
        <v>11.173</v>
      </c>
      <c r="K21" s="35"/>
      <c r="L21" s="35"/>
      <c r="M21" s="35"/>
      <c r="N21" s="35"/>
      <c r="O21" s="35"/>
      <c r="P21" s="36">
        <v>154.45851999999999</v>
      </c>
      <c r="Q21" s="29"/>
      <c r="R21" s="29"/>
      <c r="S21" s="29"/>
      <c r="T21" s="29"/>
    </row>
    <row r="22" spans="1:20" ht="96.6" x14ac:dyDescent="0.3">
      <c r="A22" s="30" t="s">
        <v>51</v>
      </c>
      <c r="B22" s="35">
        <v>300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>
        <v>300</v>
      </c>
      <c r="Q22" s="29"/>
      <c r="R22" s="29"/>
      <c r="S22" s="29"/>
      <c r="T22" s="29"/>
    </row>
    <row r="23" spans="1:20" ht="138" x14ac:dyDescent="0.3">
      <c r="A23" s="30" t="s">
        <v>52</v>
      </c>
      <c r="B23" s="35">
        <v>8000</v>
      </c>
      <c r="C23" s="35">
        <v>2020</v>
      </c>
      <c r="D23" s="35">
        <v>200</v>
      </c>
      <c r="E23" s="35">
        <v>220</v>
      </c>
      <c r="F23" s="35">
        <v>82.25</v>
      </c>
      <c r="G23" s="35">
        <v>100</v>
      </c>
      <c r="H23" s="35">
        <v>13.998430000000001</v>
      </c>
      <c r="I23" s="35">
        <v>38.5</v>
      </c>
      <c r="J23" s="35">
        <v>700</v>
      </c>
      <c r="K23" s="35">
        <v>440</v>
      </c>
      <c r="L23" s="35">
        <v>300</v>
      </c>
      <c r="M23" s="35">
        <v>381</v>
      </c>
      <c r="N23" s="35">
        <v>10.75</v>
      </c>
      <c r="O23" s="35">
        <v>310.33100000000002</v>
      </c>
      <c r="P23" s="36">
        <v>12816.82943</v>
      </c>
      <c r="Q23" s="29"/>
      <c r="R23" s="29"/>
      <c r="S23" s="29"/>
      <c r="T23" s="29"/>
    </row>
    <row r="24" spans="1:20" ht="138" x14ac:dyDescent="0.3">
      <c r="A24" s="30" t="s">
        <v>53</v>
      </c>
      <c r="B24" s="35">
        <v>82816.399999999994</v>
      </c>
      <c r="C24" s="35">
        <v>34836.277000000002</v>
      </c>
      <c r="D24" s="35">
        <v>2684</v>
      </c>
      <c r="E24" s="35">
        <v>5870</v>
      </c>
      <c r="F24" s="35">
        <v>1450</v>
      </c>
      <c r="G24" s="35">
        <v>3700</v>
      </c>
      <c r="H24" s="35">
        <v>2508.63</v>
      </c>
      <c r="I24" s="35">
        <v>384</v>
      </c>
      <c r="J24" s="35">
        <v>17138.475999999999</v>
      </c>
      <c r="K24" s="35">
        <v>3035.2260000000001</v>
      </c>
      <c r="L24" s="35">
        <v>1610</v>
      </c>
      <c r="M24" s="35">
        <v>3100</v>
      </c>
      <c r="N24" s="35">
        <v>3480</v>
      </c>
      <c r="O24" s="35">
        <v>3065.98</v>
      </c>
      <c r="P24" s="36">
        <v>165678.989</v>
      </c>
      <c r="Q24" s="29"/>
      <c r="R24" s="29"/>
      <c r="S24" s="29"/>
      <c r="T24" s="29"/>
    </row>
    <row r="25" spans="1:20" ht="82.8" x14ac:dyDescent="0.3">
      <c r="A25" s="30" t="s">
        <v>54</v>
      </c>
      <c r="B25" s="35">
        <v>94068.16029</v>
      </c>
      <c r="C25" s="35">
        <v>16833</v>
      </c>
      <c r="D25" s="35">
        <v>3500</v>
      </c>
      <c r="E25" s="35">
        <v>1873.25</v>
      </c>
      <c r="F25" s="35">
        <v>460.4</v>
      </c>
      <c r="G25" s="35">
        <v>6575</v>
      </c>
      <c r="H25" s="35">
        <v>707.06299999999999</v>
      </c>
      <c r="I25" s="35">
        <v>135</v>
      </c>
      <c r="J25" s="35">
        <v>2728.8822</v>
      </c>
      <c r="K25" s="35">
        <v>928.53434000000004</v>
      </c>
      <c r="L25" s="35">
        <v>470.09183999999999</v>
      </c>
      <c r="M25" s="35">
        <v>531</v>
      </c>
      <c r="N25" s="35">
        <v>3182.0723200000002</v>
      </c>
      <c r="O25" s="35">
        <v>2266.9879999999998</v>
      </c>
      <c r="P25" s="36">
        <v>134259.44198999999</v>
      </c>
      <c r="Q25" s="29"/>
      <c r="R25" s="29"/>
      <c r="S25" s="29"/>
      <c r="T25" s="29"/>
    </row>
    <row r="26" spans="1:20" ht="110.4" x14ac:dyDescent="0.3">
      <c r="A26" s="30" t="s">
        <v>55</v>
      </c>
      <c r="B26" s="35">
        <v>2465</v>
      </c>
      <c r="C26" s="35">
        <v>1200</v>
      </c>
      <c r="D26" s="35">
        <v>179.494</v>
      </c>
      <c r="E26" s="35">
        <v>158</v>
      </c>
      <c r="F26" s="35">
        <v>55</v>
      </c>
      <c r="G26" s="35">
        <v>250</v>
      </c>
      <c r="H26" s="35">
        <v>2.476</v>
      </c>
      <c r="I26" s="35">
        <v>27</v>
      </c>
      <c r="J26" s="35">
        <v>365.5</v>
      </c>
      <c r="K26" s="35">
        <v>65.855999999999995</v>
      </c>
      <c r="L26" s="35">
        <v>110</v>
      </c>
      <c r="M26" s="35">
        <v>113</v>
      </c>
      <c r="N26" s="35">
        <v>140.44399999999999</v>
      </c>
      <c r="O26" s="35">
        <v>127.16670999999999</v>
      </c>
      <c r="P26" s="36">
        <v>5258.9367099999999</v>
      </c>
      <c r="Q26" s="29"/>
      <c r="R26" s="29"/>
      <c r="S26" s="29"/>
      <c r="T26" s="29"/>
    </row>
    <row r="27" spans="1:20" ht="82.8" x14ac:dyDescent="0.3">
      <c r="A27" s="30" t="s">
        <v>56</v>
      </c>
      <c r="B27" s="35"/>
      <c r="C27" s="35">
        <v>1162.7083299999999</v>
      </c>
      <c r="D27" s="35"/>
      <c r="E27" s="35">
        <v>105</v>
      </c>
      <c r="F27" s="35"/>
      <c r="G27" s="35">
        <v>70</v>
      </c>
      <c r="H27" s="35"/>
      <c r="I27" s="35"/>
      <c r="J27" s="35"/>
      <c r="K27" s="35"/>
      <c r="L27" s="35"/>
      <c r="M27" s="35"/>
      <c r="N27" s="35"/>
      <c r="O27" s="35"/>
      <c r="P27" s="36">
        <v>1337.7083299999999</v>
      </c>
      <c r="Q27" s="29"/>
      <c r="R27" s="29"/>
      <c r="S27" s="29"/>
      <c r="T27" s="29"/>
    </row>
    <row r="28" spans="1:20" ht="55.2" x14ac:dyDescent="0.3">
      <c r="A28" s="30" t="s">
        <v>57</v>
      </c>
      <c r="B28" s="35"/>
      <c r="C28" s="35"/>
      <c r="D28" s="35"/>
      <c r="E28" s="35"/>
      <c r="F28" s="35"/>
      <c r="G28" s="35"/>
      <c r="H28" s="35"/>
      <c r="I28" s="35"/>
      <c r="J28" s="35">
        <v>39527</v>
      </c>
      <c r="K28" s="35"/>
      <c r="L28" s="35"/>
      <c r="M28" s="35"/>
      <c r="N28" s="35"/>
      <c r="O28" s="35"/>
      <c r="P28" s="36">
        <v>39527</v>
      </c>
      <c r="Q28" s="29"/>
      <c r="R28" s="29"/>
      <c r="S28" s="29"/>
      <c r="T28" s="29"/>
    </row>
    <row r="29" spans="1:20" ht="41.4" x14ac:dyDescent="0.3">
      <c r="A29" s="30" t="s">
        <v>58</v>
      </c>
      <c r="B29" s="35"/>
      <c r="C29" s="35">
        <v>1320.95</v>
      </c>
      <c r="D29" s="35">
        <v>304.85000000000002</v>
      </c>
      <c r="E29" s="35">
        <v>440.35</v>
      </c>
      <c r="F29" s="35">
        <v>135.5</v>
      </c>
      <c r="G29" s="35">
        <v>67.75</v>
      </c>
      <c r="H29" s="35">
        <v>237.1</v>
      </c>
      <c r="I29" s="35">
        <v>77.650000000000006</v>
      </c>
      <c r="J29" s="35"/>
      <c r="K29" s="35">
        <v>180.65</v>
      </c>
      <c r="L29" s="35">
        <v>436.2</v>
      </c>
      <c r="M29" s="35">
        <v>363.5</v>
      </c>
      <c r="N29" s="35">
        <v>436.2</v>
      </c>
      <c r="O29" s="35">
        <v>363.5</v>
      </c>
      <c r="P29" s="36">
        <v>4364.2</v>
      </c>
      <c r="Q29" s="29"/>
      <c r="R29" s="29"/>
      <c r="S29" s="29"/>
      <c r="T29" s="29"/>
    </row>
    <row r="30" spans="1:20" ht="41.4" x14ac:dyDescent="0.3">
      <c r="A30" s="30" t="s">
        <v>59</v>
      </c>
      <c r="B30" s="35">
        <v>177.83872</v>
      </c>
      <c r="C30" s="35">
        <v>69.589439999999996</v>
      </c>
      <c r="D30" s="35"/>
      <c r="E30" s="35"/>
      <c r="F30" s="35"/>
      <c r="G30" s="35">
        <v>46.392960000000002</v>
      </c>
      <c r="H30" s="35"/>
      <c r="I30" s="35"/>
      <c r="J30" s="35">
        <v>92.785920000000004</v>
      </c>
      <c r="K30" s="35"/>
      <c r="L30" s="35"/>
      <c r="M30" s="35"/>
      <c r="N30" s="35">
        <v>46.392960000000002</v>
      </c>
      <c r="O30" s="35"/>
      <c r="P30" s="36">
        <v>433</v>
      </c>
      <c r="Q30" s="29"/>
      <c r="R30" s="29"/>
      <c r="S30" s="29"/>
      <c r="T30" s="29"/>
    </row>
    <row r="31" spans="1:20" ht="82.8" x14ac:dyDescent="0.3">
      <c r="A31" s="30" t="s">
        <v>60</v>
      </c>
      <c r="B31" s="35"/>
      <c r="C31" s="35">
        <v>29641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6">
        <v>29641</v>
      </c>
      <c r="Q31" s="29"/>
      <c r="R31" s="29"/>
      <c r="S31" s="29"/>
      <c r="T31" s="29"/>
    </row>
    <row r="32" spans="1:20" x14ac:dyDescent="0.3">
      <c r="A32" s="27" t="s">
        <v>61</v>
      </c>
      <c r="B32" s="36">
        <v>553028.62951</v>
      </c>
      <c r="C32" s="36">
        <v>321998.12479999999</v>
      </c>
      <c r="D32" s="36">
        <v>61810.51066</v>
      </c>
      <c r="E32" s="36">
        <v>39204.858</v>
      </c>
      <c r="F32" s="36">
        <v>21596.79</v>
      </c>
      <c r="G32" s="36">
        <v>74845.030320000005</v>
      </c>
      <c r="H32" s="36">
        <v>33147.502529999998</v>
      </c>
      <c r="I32" s="36">
        <v>25018.65</v>
      </c>
      <c r="J32" s="36">
        <v>136917.63978</v>
      </c>
      <c r="K32" s="36">
        <v>36277.527900000001</v>
      </c>
      <c r="L32" s="36">
        <v>47205.946490000002</v>
      </c>
      <c r="M32" s="36">
        <v>45649.148999999998</v>
      </c>
      <c r="N32" s="36">
        <v>42336.338109999997</v>
      </c>
      <c r="O32" s="36">
        <v>49568.699690000001</v>
      </c>
      <c r="P32" s="36">
        <v>1488605.3967899999</v>
      </c>
      <c r="Q32" s="28"/>
      <c r="R32" s="28"/>
      <c r="S32" s="28"/>
      <c r="T32" s="28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2016-03-28T21:00:54Z</dcterms:modified>
</cp:coreProperties>
</file>