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Учреждения!$24:$25</definedName>
    <definedName name="_xlnm.Print_Area" localSheetId="1">'Муниципальные районы'!$A$1:$P$28</definedName>
    <definedName name="_xlnm.Print_Area" localSheetId="0">Учреждения!$A$1:$E$62</definedName>
  </definedNames>
  <calcPr calcId="152511" refMode="R1C1"/>
</workbook>
</file>

<file path=xl/calcChain.xml><?xml version="1.0" encoding="utf-8"?>
<calcChain xmlns="http://schemas.openxmlformats.org/spreadsheetml/2006/main">
  <c r="E14" i="1" l="1"/>
  <c r="E13" i="1"/>
  <c r="E12" i="1"/>
  <c r="E21" i="1"/>
  <c r="E19" i="1"/>
  <c r="E18" i="1"/>
  <c r="E17" i="1"/>
  <c r="E16" i="1"/>
  <c r="E15" i="1"/>
  <c r="E11" i="1"/>
  <c r="E10" i="1"/>
  <c r="B26" i="2"/>
  <c r="A2" i="2" l="1"/>
  <c r="B2" i="2" s="1"/>
  <c r="C2" i="2" s="1"/>
  <c r="A2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<sst xmlns="http://schemas.openxmlformats.org/spreadsheetml/2006/main" count="102" uniqueCount="101">
  <si>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</si>
  <si>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</si>
  <si>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</si>
  <si>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</si>
  <si>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</si>
  <si>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</si>
  <si>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</si>
  <si>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</si>
  <si>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</si>
  <si>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</si>
  <si>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</si>
  <si>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</si>
  <si>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</si>
  <si>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</si>
  <si>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</si>
  <si>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</si>
  <si>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</si>
  <si>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</si>
  <si>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</si>
  <si>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</si>
  <si>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</si>
  <si>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</si>
  <si>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</si>
  <si>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</si>
  <si>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</si>
  <si>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</si>
  <si>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</si>
  <si>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</si>
  <si>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</si>
  <si>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</si>
  <si>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</si>
  <si>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</si>
  <si>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</si>
  <si>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</si>
  <si>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</si>
  <si>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</si>
  <si>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</si>
  <si>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</si>
  <si>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</si>
  <si>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</si>
  <si>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</si>
  <si>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</si>
  <si>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</si>
  <si>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</si>
  <si>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</si>
  <si>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полномочий Камчатского края на государственную регистрации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</si>
  <si>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</si>
  <si>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Расходы, связанные с особым режимом безопасного функционирования закрытых административно-территориальных образований</t>
  </si>
  <si>
    <t>Государственная поддержка муниципальных учреждений культуры</t>
  </si>
  <si>
    <t>Государственная поддержка лучших работников муниципальных учреждений культуры, находящихся на территориях сельских поселений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</si>
  <si>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</si>
  <si>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>Всего:</t>
  </si>
  <si>
    <t>14.04.2016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</si>
  <si>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</si>
  <si>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</si>
  <si>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</si>
  <si>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</si>
  <si>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</si>
  <si>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</si>
  <si>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</si>
  <si>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</si>
  <si>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</si>
  <si>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</si>
  <si>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</si>
  <si>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</si>
  <si>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</si>
  <si>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</si>
  <si>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</si>
  <si>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</si>
  <si>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</si>
  <si>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</si>
  <si>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</si>
  <si>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</si>
  <si>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</si>
  <si>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</si>
  <si>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</si>
  <si>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</si>
  <si>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</si>
  <si>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</si>
  <si>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</si>
  <si>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</si>
  <si>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</si>
  <si>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</si>
  <si>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</si>
  <si>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</si>
  <si>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</si>
  <si>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</si>
  <si>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ИТОГО</t>
  </si>
  <si>
    <t>08.04.2016</t>
  </si>
  <si>
    <t>Субсидии бюджетам субъектов Российской Федерации на возмещение части затрат по наращиванию поголовья северных оленей, маралов и мясных табунных лошадей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</si>
  <si>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</si>
  <si>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Единая субвенция бюджетам субъектов Российской Федерации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</si>
  <si>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</si>
  <si>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</si>
  <si>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Дотации бюджетам субъектов Российской Федерации на выравнивание бюджетной обеспеченности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</si>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</sst>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BreakPreview" zoomScaleNormal="100" zoomScaleSheetLayoutView="100" workbookViewId="0">
      <selection activeCell="A22" sqref="A22:D22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88</v>
      </c>
      <c r="G1" s="32" t="str">
        <f>TEXT(F1,"[$-FC19]ДД ММММ")</f>
        <v>08 апреля</v>
      </c>
      <c r="H1" s="32" t="str">
        <f>TEXT(F1,"[$-FC19]ДД.ММ.ГГГ \г")</f>
        <v>08.04.2016 г</v>
      </c>
    </row>
    <row r="2" spans="1:9" ht="15.6" x14ac:dyDescent="0.3">
      <c r="A2" s="45" t="str">
        <f>CONCATENATE("с ",G1," по ",G2,"ода")</f>
        <v>с 08 апреля по 14 апреля 2016 года</v>
      </c>
      <c r="B2" s="45"/>
      <c r="C2" s="45"/>
      <c r="D2" s="45"/>
      <c r="E2" s="45"/>
      <c r="F2" s="31" t="s">
        <v>52</v>
      </c>
      <c r="G2" s="32" t="str">
        <f>TEXT(F2,"[$-FC19]ДД ММММ ГГГ \г")</f>
        <v>14 апреля 2016 г</v>
      </c>
      <c r="H2" s="32" t="str">
        <f>TEXT(F2,"[$-FC19]ДД.ММ.ГГГ \г")</f>
        <v>14.04.2016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08.04.2016 г.</v>
      </c>
      <c r="B5" s="47"/>
      <c r="C5" s="47"/>
      <c r="D5" s="48"/>
      <c r="E5" s="8">
        <v>168094.7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4" t="s">
        <v>2</v>
      </c>
      <c r="B7" s="55"/>
      <c r="C7" s="55"/>
      <c r="D7" s="55"/>
      <c r="E7" s="13"/>
    </row>
    <row r="8" spans="1:9" x14ac:dyDescent="0.3">
      <c r="A8" s="49" t="s">
        <v>3</v>
      </c>
      <c r="B8" s="55"/>
      <c r="C8" s="55"/>
      <c r="D8" s="55"/>
      <c r="E8" s="9"/>
    </row>
    <row r="9" spans="1:9" x14ac:dyDescent="0.3">
      <c r="A9" s="56" t="s">
        <v>4</v>
      </c>
      <c r="B9" s="55"/>
      <c r="C9" s="55"/>
      <c r="D9" s="55"/>
      <c r="E9" s="14"/>
    </row>
    <row r="10" spans="1:9" ht="31.8" customHeight="1" x14ac:dyDescent="0.3">
      <c r="A10" s="56" t="s">
        <v>89</v>
      </c>
      <c r="B10" s="55"/>
      <c r="C10" s="55"/>
      <c r="D10" s="55"/>
      <c r="E10" s="14">
        <f>1581</f>
        <v>1581</v>
      </c>
    </row>
    <row r="11" spans="1:9" ht="32.4" customHeight="1" x14ac:dyDescent="0.3">
      <c r="A11" s="56" t="s">
        <v>90</v>
      </c>
      <c r="B11" s="55"/>
      <c r="C11" s="55"/>
      <c r="D11" s="55"/>
      <c r="E11" s="14">
        <f>42821</f>
        <v>42821</v>
      </c>
    </row>
    <row r="12" spans="1:9" x14ac:dyDescent="0.3">
      <c r="A12" s="56" t="s">
        <v>91</v>
      </c>
      <c r="B12" s="55"/>
      <c r="C12" s="55"/>
      <c r="D12" s="55"/>
      <c r="E12" s="14">
        <f>262.2+5.4+0.5+13.1+85</f>
        <v>366.2</v>
      </c>
    </row>
    <row r="13" spans="1:9" ht="28.2" customHeight="1" x14ac:dyDescent="0.3">
      <c r="A13" s="56" t="s">
        <v>92</v>
      </c>
      <c r="B13" s="55"/>
      <c r="C13" s="55"/>
      <c r="D13" s="55"/>
      <c r="E13" s="14">
        <f>1039+773.9+1186.3+175.2+830.9</f>
        <v>4005.2999999999997</v>
      </c>
    </row>
    <row r="14" spans="1:9" ht="31.2" customHeight="1" x14ac:dyDescent="0.3">
      <c r="A14" s="56" t="s">
        <v>93</v>
      </c>
      <c r="B14" s="55"/>
      <c r="C14" s="55"/>
      <c r="D14" s="55"/>
      <c r="E14" s="14">
        <f>1123+148+91.1+581.7+394</f>
        <v>2337.8000000000002</v>
      </c>
    </row>
    <row r="15" spans="1:9" x14ac:dyDescent="0.3">
      <c r="A15" s="56" t="s">
        <v>94</v>
      </c>
      <c r="B15" s="55"/>
      <c r="C15" s="55"/>
      <c r="D15" s="55"/>
      <c r="E15" s="14">
        <f>2839901</f>
        <v>2839901</v>
      </c>
    </row>
    <row r="16" spans="1:9" ht="32.4" customHeight="1" x14ac:dyDescent="0.3">
      <c r="A16" s="56" t="s">
        <v>95</v>
      </c>
      <c r="B16" s="55"/>
      <c r="C16" s="55"/>
      <c r="D16" s="55"/>
      <c r="E16" s="14">
        <f>13455.9</f>
        <v>13455.9</v>
      </c>
    </row>
    <row r="17" spans="1:5" ht="30" customHeight="1" x14ac:dyDescent="0.3">
      <c r="A17" s="56" t="s">
        <v>96</v>
      </c>
      <c r="B17" s="55"/>
      <c r="C17" s="55"/>
      <c r="D17" s="55"/>
      <c r="E17" s="14">
        <f>14143.1+7589.5</f>
        <v>21732.6</v>
      </c>
    </row>
    <row r="18" spans="1:5" ht="42.6" customHeight="1" x14ac:dyDescent="0.3">
      <c r="A18" s="56" t="s">
        <v>97</v>
      </c>
      <c r="B18" s="55"/>
      <c r="C18" s="55"/>
      <c r="D18" s="55"/>
      <c r="E18" s="14">
        <f>119</f>
        <v>119</v>
      </c>
    </row>
    <row r="19" spans="1:5" ht="44.4" customHeight="1" x14ac:dyDescent="0.3">
      <c r="A19" s="56" t="s">
        <v>98</v>
      </c>
      <c r="B19" s="55"/>
      <c r="C19" s="55"/>
      <c r="D19" s="55"/>
      <c r="E19" s="14">
        <f>2393.2</f>
        <v>2393.1999999999998</v>
      </c>
    </row>
    <row r="20" spans="1:5" ht="30.6" customHeight="1" x14ac:dyDescent="0.3">
      <c r="A20" s="56" t="s">
        <v>99</v>
      </c>
      <c r="B20" s="55"/>
      <c r="C20" s="55"/>
      <c r="D20" s="55"/>
      <c r="E20" s="14">
        <v>-7.6</v>
      </c>
    </row>
    <row r="21" spans="1:5" ht="30" customHeight="1" x14ac:dyDescent="0.3">
      <c r="A21" s="56" t="s">
        <v>100</v>
      </c>
      <c r="B21" s="55"/>
      <c r="C21" s="55"/>
      <c r="D21" s="55"/>
      <c r="E21" s="14">
        <f>141.4</f>
        <v>141.4</v>
      </c>
    </row>
    <row r="22" spans="1:5" x14ac:dyDescent="0.3">
      <c r="A22" s="57" t="s">
        <v>5</v>
      </c>
      <c r="B22" s="58"/>
      <c r="C22" s="58"/>
      <c r="D22" s="59"/>
      <c r="E22" s="13"/>
    </row>
    <row r="23" spans="1:5" x14ac:dyDescent="0.3">
      <c r="A23" s="15"/>
      <c r="B23" s="16"/>
      <c r="C23" s="16"/>
      <c r="D23" s="6"/>
      <c r="E23" s="17"/>
    </row>
    <row r="24" spans="1:5" x14ac:dyDescent="0.3">
      <c r="A24" s="50" t="s">
        <v>14</v>
      </c>
      <c r="B24" s="52" t="s">
        <v>6</v>
      </c>
      <c r="C24" s="53" t="s">
        <v>7</v>
      </c>
      <c r="D24" s="53"/>
      <c r="E24" s="53"/>
    </row>
    <row r="25" spans="1:5" ht="82.8" x14ac:dyDescent="0.3">
      <c r="A25" s="51"/>
      <c r="B25" s="52"/>
      <c r="C25" s="18" t="s">
        <v>8</v>
      </c>
      <c r="D25" s="18" t="s">
        <v>9</v>
      </c>
      <c r="E25" s="18" t="s">
        <v>10</v>
      </c>
    </row>
    <row r="26" spans="1:5" x14ac:dyDescent="0.3">
      <c r="A26" s="21" t="s">
        <v>53</v>
      </c>
      <c r="B26" s="19">
        <v>849.20554000000004</v>
      </c>
      <c r="C26" s="19"/>
      <c r="D26" s="19"/>
      <c r="E26" s="19"/>
    </row>
    <row r="27" spans="1:5" x14ac:dyDescent="0.3">
      <c r="A27" s="21" t="s">
        <v>54</v>
      </c>
      <c r="B27" s="19">
        <v>0.63100000000000001</v>
      </c>
      <c r="C27" s="19"/>
      <c r="D27" s="19"/>
      <c r="E27" s="19"/>
    </row>
    <row r="28" spans="1:5" x14ac:dyDescent="0.3">
      <c r="A28" s="21" t="s">
        <v>55</v>
      </c>
      <c r="B28" s="19">
        <v>1467.7770399999999</v>
      </c>
      <c r="C28" s="19">
        <v>170.4</v>
      </c>
      <c r="D28" s="19">
        <v>51.460799999999999</v>
      </c>
      <c r="E28" s="19"/>
    </row>
    <row r="29" spans="1:5" ht="27.6" x14ac:dyDescent="0.3">
      <c r="A29" s="21" t="s">
        <v>56</v>
      </c>
      <c r="B29" s="19">
        <v>15967.666160000001</v>
      </c>
      <c r="C29" s="19">
        <v>393.23043999999999</v>
      </c>
      <c r="D29" s="19">
        <v>11.337759999999999</v>
      </c>
      <c r="E29" s="19"/>
    </row>
    <row r="30" spans="1:5" x14ac:dyDescent="0.3">
      <c r="A30" s="21" t="s">
        <v>57</v>
      </c>
      <c r="B30" s="19">
        <v>4496.8761500000001</v>
      </c>
      <c r="C30" s="19">
        <v>2240</v>
      </c>
      <c r="D30" s="19">
        <v>532</v>
      </c>
      <c r="E30" s="19"/>
    </row>
    <row r="31" spans="1:5" x14ac:dyDescent="0.3">
      <c r="A31" s="21" t="s">
        <v>58</v>
      </c>
      <c r="B31" s="19">
        <v>951.70979999999997</v>
      </c>
      <c r="C31" s="19"/>
      <c r="D31" s="19"/>
      <c r="E31" s="19"/>
    </row>
    <row r="32" spans="1:5" ht="27.6" x14ac:dyDescent="0.3">
      <c r="A32" s="21" t="s">
        <v>59</v>
      </c>
      <c r="B32" s="19">
        <v>359305.76487000001</v>
      </c>
      <c r="C32" s="19">
        <v>1250</v>
      </c>
      <c r="D32" s="19">
        <v>665.4</v>
      </c>
      <c r="E32" s="19"/>
    </row>
    <row r="33" spans="1:5" x14ac:dyDescent="0.3">
      <c r="A33" s="21" t="s">
        <v>60</v>
      </c>
      <c r="B33" s="19">
        <v>11984.576160000001</v>
      </c>
      <c r="C33" s="19"/>
      <c r="D33" s="19"/>
      <c r="E33" s="19"/>
    </row>
    <row r="34" spans="1:5" x14ac:dyDescent="0.3">
      <c r="A34" s="21" t="s">
        <v>61</v>
      </c>
      <c r="B34" s="19">
        <v>107257.65866</v>
      </c>
      <c r="C34" s="19"/>
      <c r="D34" s="19"/>
      <c r="E34" s="19"/>
    </row>
    <row r="35" spans="1:5" x14ac:dyDescent="0.3">
      <c r="A35" s="21" t="s">
        <v>62</v>
      </c>
      <c r="B35" s="19">
        <v>72324.038270000005</v>
      </c>
      <c r="C35" s="19">
        <v>2375</v>
      </c>
      <c r="D35" s="19"/>
      <c r="E35" s="19">
        <v>145.24404000000001</v>
      </c>
    </row>
    <row r="36" spans="1:5" x14ac:dyDescent="0.3">
      <c r="A36" s="21" t="s">
        <v>63</v>
      </c>
      <c r="B36" s="19">
        <v>22037.196169999999</v>
      </c>
      <c r="C36" s="19">
        <v>550</v>
      </c>
      <c r="D36" s="19">
        <v>116.46668</v>
      </c>
      <c r="E36" s="19">
        <v>7485.0020699999995</v>
      </c>
    </row>
    <row r="37" spans="1:5" x14ac:dyDescent="0.3">
      <c r="A37" s="21" t="s">
        <v>64</v>
      </c>
      <c r="B37" s="19">
        <v>109998.40016999999</v>
      </c>
      <c r="C37" s="19">
        <v>300</v>
      </c>
      <c r="D37" s="19"/>
      <c r="E37" s="19">
        <v>105157.54395000001</v>
      </c>
    </row>
    <row r="38" spans="1:5" x14ac:dyDescent="0.3">
      <c r="A38" s="21" t="s">
        <v>65</v>
      </c>
      <c r="B38" s="19">
        <v>184.2</v>
      </c>
      <c r="C38" s="19"/>
      <c r="D38" s="19"/>
      <c r="E38" s="19"/>
    </row>
    <row r="39" spans="1:5" ht="27.6" x14ac:dyDescent="0.3">
      <c r="A39" s="21" t="s">
        <v>66</v>
      </c>
      <c r="B39" s="19">
        <v>39981.22653</v>
      </c>
      <c r="C39" s="19">
        <v>1500</v>
      </c>
      <c r="D39" s="19">
        <v>750</v>
      </c>
      <c r="E39" s="19"/>
    </row>
    <row r="40" spans="1:5" x14ac:dyDescent="0.3">
      <c r="A40" s="21" t="s">
        <v>67</v>
      </c>
      <c r="B40" s="19">
        <v>5776.2366400000001</v>
      </c>
      <c r="C40" s="19">
        <v>1294.74</v>
      </c>
      <c r="D40" s="19">
        <v>373.9</v>
      </c>
      <c r="E40" s="19"/>
    </row>
    <row r="41" spans="1:5" x14ac:dyDescent="0.3">
      <c r="A41" s="21" t="s">
        <v>68</v>
      </c>
      <c r="B41" s="19">
        <v>1460</v>
      </c>
      <c r="C41" s="19">
        <v>1410</v>
      </c>
      <c r="D41" s="19"/>
      <c r="E41" s="19"/>
    </row>
    <row r="42" spans="1:5" x14ac:dyDescent="0.3">
      <c r="A42" s="21" t="s">
        <v>69</v>
      </c>
      <c r="B42" s="19">
        <v>823.83172999999999</v>
      </c>
      <c r="C42" s="19">
        <v>817.40472999999997</v>
      </c>
      <c r="D42" s="19"/>
      <c r="E42" s="19"/>
    </row>
    <row r="43" spans="1:5" ht="27.6" x14ac:dyDescent="0.3">
      <c r="A43" s="21" t="s">
        <v>70</v>
      </c>
      <c r="B43" s="19">
        <v>804.19709</v>
      </c>
      <c r="C43" s="19"/>
      <c r="D43" s="19"/>
      <c r="E43" s="19">
        <v>100.83324</v>
      </c>
    </row>
    <row r="44" spans="1:5" x14ac:dyDescent="0.3">
      <c r="A44" s="21" t="s">
        <v>71</v>
      </c>
      <c r="B44" s="19">
        <v>155.37096</v>
      </c>
      <c r="C44" s="19"/>
      <c r="D44" s="19"/>
      <c r="E44" s="19"/>
    </row>
    <row r="45" spans="1:5" x14ac:dyDescent="0.3">
      <c r="A45" s="21" t="s">
        <v>72</v>
      </c>
      <c r="B45" s="19">
        <v>137786.74453</v>
      </c>
      <c r="C45" s="19">
        <v>1795</v>
      </c>
      <c r="D45" s="19">
        <v>542.09</v>
      </c>
      <c r="E45" s="19"/>
    </row>
    <row r="46" spans="1:5" x14ac:dyDescent="0.3">
      <c r="A46" s="21" t="s">
        <v>73</v>
      </c>
      <c r="B46" s="19">
        <v>3688.4871600000001</v>
      </c>
      <c r="C46" s="19">
        <v>2000</v>
      </c>
      <c r="D46" s="19">
        <v>1221.06</v>
      </c>
      <c r="E46" s="19"/>
    </row>
    <row r="47" spans="1:5" x14ac:dyDescent="0.3">
      <c r="A47" s="21" t="s">
        <v>74</v>
      </c>
      <c r="B47" s="19">
        <v>340</v>
      </c>
      <c r="C47" s="19">
        <v>340</v>
      </c>
      <c r="D47" s="19"/>
      <c r="E47" s="19"/>
    </row>
    <row r="48" spans="1:5" x14ac:dyDescent="0.3">
      <c r="A48" s="21" t="s">
        <v>75</v>
      </c>
      <c r="B48" s="19">
        <v>3100</v>
      </c>
      <c r="C48" s="19">
        <v>1800</v>
      </c>
      <c r="D48" s="19">
        <v>550</v>
      </c>
      <c r="E48" s="19"/>
    </row>
    <row r="49" spans="1:5" x14ac:dyDescent="0.3">
      <c r="A49" s="21" t="s">
        <v>76</v>
      </c>
      <c r="B49" s="19">
        <v>300</v>
      </c>
      <c r="C49" s="19">
        <v>300</v>
      </c>
      <c r="D49" s="19"/>
      <c r="E49" s="19"/>
    </row>
    <row r="50" spans="1:5" x14ac:dyDescent="0.3">
      <c r="A50" s="21" t="s">
        <v>77</v>
      </c>
      <c r="B50" s="19">
        <v>987</v>
      </c>
      <c r="C50" s="19">
        <v>650</v>
      </c>
      <c r="D50" s="19">
        <v>200</v>
      </c>
      <c r="E50" s="19"/>
    </row>
    <row r="51" spans="1:5" x14ac:dyDescent="0.3">
      <c r="A51" s="21" t="s">
        <v>78</v>
      </c>
      <c r="B51" s="19">
        <v>296.76673</v>
      </c>
      <c r="C51" s="19"/>
      <c r="D51" s="19">
        <v>11.410909999999999</v>
      </c>
      <c r="E51" s="19"/>
    </row>
    <row r="52" spans="1:5" ht="27.6" x14ac:dyDescent="0.3">
      <c r="A52" s="21" t="s">
        <v>79</v>
      </c>
      <c r="B52" s="19">
        <v>37301.895239999998</v>
      </c>
      <c r="C52" s="19">
        <v>6710</v>
      </c>
      <c r="D52" s="19">
        <v>1350</v>
      </c>
      <c r="E52" s="19"/>
    </row>
    <row r="53" spans="1:5" x14ac:dyDescent="0.3">
      <c r="A53" s="21" t="s">
        <v>80</v>
      </c>
      <c r="B53" s="19">
        <v>308.45460000000003</v>
      </c>
      <c r="C53" s="19">
        <v>229.55513999999999</v>
      </c>
      <c r="D53" s="19"/>
      <c r="E53" s="19"/>
    </row>
    <row r="54" spans="1:5" x14ac:dyDescent="0.3">
      <c r="A54" s="21" t="s">
        <v>81</v>
      </c>
      <c r="B54" s="19">
        <v>1738.9708000000001</v>
      </c>
      <c r="C54" s="19">
        <v>1454.3347000000001</v>
      </c>
      <c r="D54" s="19">
        <v>284.6361</v>
      </c>
      <c r="E54" s="19"/>
    </row>
    <row r="55" spans="1:5" x14ac:dyDescent="0.3">
      <c r="A55" s="21" t="s">
        <v>82</v>
      </c>
      <c r="B55" s="19">
        <v>94090.459300000002</v>
      </c>
      <c r="C55" s="19"/>
      <c r="D55" s="19"/>
      <c r="E55" s="19">
        <v>280</v>
      </c>
    </row>
    <row r="56" spans="1:5" x14ac:dyDescent="0.3">
      <c r="A56" s="21" t="s">
        <v>83</v>
      </c>
      <c r="B56" s="19">
        <v>3903.30809</v>
      </c>
      <c r="C56" s="19">
        <v>2703.1353600000002</v>
      </c>
      <c r="D56" s="19">
        <v>518.40911000000006</v>
      </c>
      <c r="E56" s="19"/>
    </row>
    <row r="57" spans="1:5" x14ac:dyDescent="0.3">
      <c r="A57" s="21" t="s">
        <v>84</v>
      </c>
      <c r="B57" s="19">
        <v>6010.4166599999999</v>
      </c>
      <c r="C57" s="19">
        <v>1019.5</v>
      </c>
      <c r="D57" s="19">
        <v>140</v>
      </c>
      <c r="E57" s="19"/>
    </row>
    <row r="58" spans="1:5" x14ac:dyDescent="0.3">
      <c r="A58" s="21" t="s">
        <v>85</v>
      </c>
      <c r="B58" s="19">
        <v>2586.8530000000001</v>
      </c>
      <c r="C58" s="19"/>
      <c r="D58" s="19"/>
      <c r="E58" s="19"/>
    </row>
    <row r="59" spans="1:5" x14ac:dyDescent="0.3">
      <c r="A59" s="21" t="s">
        <v>86</v>
      </c>
      <c r="B59" s="19">
        <v>99.547920000000005</v>
      </c>
      <c r="C59" s="19"/>
      <c r="D59" s="19"/>
      <c r="E59" s="19"/>
    </row>
    <row r="60" spans="1:5" x14ac:dyDescent="0.3">
      <c r="A60" s="23" t="s">
        <v>87</v>
      </c>
      <c r="B60" s="20">
        <v>1048365.46697</v>
      </c>
      <c r="C60" s="20">
        <v>31302.300370000001</v>
      </c>
      <c r="D60" s="20">
        <v>7318.1713600000003</v>
      </c>
      <c r="E60" s="20">
        <v>113168.62330000001</v>
      </c>
    </row>
  </sheetData>
  <mergeCells count="22">
    <mergeCell ref="A21:D21"/>
    <mergeCell ref="A16:D16"/>
    <mergeCell ref="A17:D17"/>
    <mergeCell ref="A18:D18"/>
    <mergeCell ref="A19:D19"/>
    <mergeCell ref="A20:D20"/>
    <mergeCell ref="A1:E1"/>
    <mergeCell ref="A2:E2"/>
    <mergeCell ref="A5:D5"/>
    <mergeCell ref="A22:D22"/>
    <mergeCell ref="A24:A25"/>
    <mergeCell ref="B24:B25"/>
    <mergeCell ref="C24:E24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view="pageBreakPreview" zoomScaleNormal="100" zoomScaleSheetLayoutView="100" workbookViewId="0">
      <selection activeCell="B28" sqref="B28"/>
    </sheetView>
  </sheetViews>
  <sheetFormatPr defaultRowHeight="14.4" x14ac:dyDescent="0.3"/>
  <cols>
    <col min="1" max="1" width="38.33203125" customWidth="1"/>
    <col min="2" max="2" width="13.109375" customWidth="1"/>
    <col min="3" max="3" width="14" customWidth="1"/>
    <col min="4" max="4" width="16.109375" customWidth="1"/>
    <col min="5" max="5" width="14.6640625" customWidth="1"/>
    <col min="6" max="6" width="14" customWidth="1"/>
    <col min="7" max="7" width="14.109375" customWidth="1"/>
    <col min="8" max="8" width="14.5546875" customWidth="1"/>
    <col min="9" max="9" width="14.21875" customWidth="1"/>
    <col min="10" max="10" width="12.6640625" customWidth="1"/>
    <col min="11" max="11" width="11" customWidth="1"/>
    <col min="12" max="12" width="15.21875" customWidth="1"/>
    <col min="13" max="13" width="14.77734375" customWidth="1"/>
    <col min="14" max="14" width="13.77734375" customWidth="1"/>
    <col min="15" max="15" width="13.33203125" customWidth="1"/>
  </cols>
  <sheetData>
    <row r="1" spans="1:20" s="29" customFormat="1" ht="15.6" x14ac:dyDescent="0.3">
      <c r="A1" s="43" t="s">
        <v>52</v>
      </c>
      <c r="C1" s="30" t="s">
        <v>13</v>
      </c>
    </row>
    <row r="2" spans="1:20" x14ac:dyDescent="0.3">
      <c r="A2" s="38" t="str">
        <f>TEXT(EndData2,"[$-FC19]ДД.ММ.ГГГ")</f>
        <v>14.04.2016</v>
      </c>
      <c r="B2" s="38">
        <f>A2+1</f>
        <v>42475</v>
      </c>
      <c r="C2" s="44" t="str">
        <f>TEXT(B2,"[$-FC19]ДД.ММ.ГГГ")</f>
        <v>15.04.2016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>
        <v>1054</v>
      </c>
      <c r="C4" s="40"/>
      <c r="D4" s="40"/>
      <c r="E4" s="40"/>
      <c r="F4" s="40"/>
      <c r="G4" s="40"/>
      <c r="H4" s="40"/>
      <c r="I4" s="40"/>
      <c r="J4" s="40"/>
      <c r="K4" s="40">
        <v>37747</v>
      </c>
      <c r="L4" s="40"/>
      <c r="M4" s="40"/>
      <c r="N4" s="40"/>
      <c r="O4" s="40"/>
      <c r="P4" s="26">
        <v>38801</v>
      </c>
      <c r="Q4" s="27"/>
      <c r="R4" s="27"/>
      <c r="S4" s="27"/>
      <c r="T4" s="27"/>
    </row>
    <row r="5" spans="1:20" ht="66.599999999999994" x14ac:dyDescent="0.3">
      <c r="A5" s="25" t="s">
        <v>32</v>
      </c>
      <c r="B5" s="40">
        <v>111703.08394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26">
        <v>111703.08394</v>
      </c>
      <c r="Q5" s="27"/>
      <c r="R5" s="27"/>
      <c r="S5" s="27"/>
      <c r="T5" s="27"/>
    </row>
    <row r="6" spans="1:20" ht="93" x14ac:dyDescent="0.3">
      <c r="A6" s="25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>
        <v>256.24270000000001</v>
      </c>
      <c r="M6" s="40"/>
      <c r="N6" s="40"/>
      <c r="O6" s="40"/>
      <c r="P6" s="26">
        <v>256.24270000000001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>
        <v>559.26742000000002</v>
      </c>
      <c r="C7" s="40"/>
      <c r="D7" s="40"/>
      <c r="E7" s="40"/>
      <c r="F7" s="40"/>
      <c r="G7" s="40"/>
      <c r="H7" s="40"/>
      <c r="I7" s="40"/>
      <c r="J7" s="40"/>
      <c r="K7" s="40">
        <v>20000</v>
      </c>
      <c r="L7" s="40"/>
      <c r="M7" s="40"/>
      <c r="N7" s="40"/>
      <c r="O7" s="40"/>
      <c r="P7" s="26">
        <v>20559.26742</v>
      </c>
      <c r="Q7" s="27"/>
      <c r="R7" s="27"/>
      <c r="S7" s="27"/>
      <c r="T7" s="27"/>
    </row>
    <row r="8" spans="1:20" ht="93" x14ac:dyDescent="0.3">
      <c r="A8" s="25" t="s">
        <v>35</v>
      </c>
      <c r="B8" s="40">
        <v>900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26">
        <v>900</v>
      </c>
      <c r="Q8" s="27"/>
      <c r="R8" s="27"/>
      <c r="S8" s="27"/>
      <c r="T8" s="27"/>
    </row>
    <row r="9" spans="1:20" ht="53.4" x14ac:dyDescent="0.3">
      <c r="A9" s="25" t="s">
        <v>36</v>
      </c>
      <c r="B9" s="40"/>
      <c r="C9" s="40"/>
      <c r="D9" s="40"/>
      <c r="E9" s="40"/>
      <c r="F9" s="40"/>
      <c r="G9" s="40"/>
      <c r="H9" s="40"/>
      <c r="I9" s="40"/>
      <c r="J9" s="40"/>
      <c r="K9" s="40">
        <v>100</v>
      </c>
      <c r="L9" s="40"/>
      <c r="M9" s="40"/>
      <c r="N9" s="40"/>
      <c r="O9" s="40"/>
      <c r="P9" s="26">
        <v>100</v>
      </c>
      <c r="Q9" s="27"/>
      <c r="R9" s="27"/>
      <c r="S9" s="27"/>
      <c r="T9" s="27"/>
    </row>
    <row r="10" spans="1:20" ht="79.8" x14ac:dyDescent="0.3">
      <c r="A10" s="25" t="s">
        <v>37</v>
      </c>
      <c r="B10" s="40"/>
      <c r="C10" s="40"/>
      <c r="D10" s="40"/>
      <c r="E10" s="40"/>
      <c r="F10" s="40"/>
      <c r="G10" s="40"/>
      <c r="H10" s="40"/>
      <c r="I10" s="40"/>
      <c r="J10" s="40"/>
      <c r="K10" s="40">
        <v>50.061999999999998</v>
      </c>
      <c r="L10" s="40"/>
      <c r="M10" s="40"/>
      <c r="N10" s="40"/>
      <c r="O10" s="40"/>
      <c r="P10" s="26">
        <v>50.061999999999998</v>
      </c>
      <c r="Q10" s="27"/>
      <c r="R10" s="27"/>
      <c r="S10" s="27"/>
      <c r="T10" s="27"/>
    </row>
    <row r="11" spans="1:20" ht="317.39999999999998" x14ac:dyDescent="0.3">
      <c r="A11" s="25" t="s">
        <v>38</v>
      </c>
      <c r="B11" s="40"/>
      <c r="C11" s="40"/>
      <c r="D11" s="40"/>
      <c r="E11" s="40">
        <v>1500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6">
        <v>1500</v>
      </c>
      <c r="Q11" s="27"/>
      <c r="R11" s="27"/>
      <c r="S11" s="27"/>
      <c r="T11" s="27"/>
    </row>
    <row r="12" spans="1:20" ht="159" x14ac:dyDescent="0.3">
      <c r="A12" s="25" t="s">
        <v>39</v>
      </c>
      <c r="B12" s="40"/>
      <c r="C12" s="40"/>
      <c r="D12" s="40"/>
      <c r="E12" s="40">
        <v>13000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26">
        <v>13000</v>
      </c>
      <c r="Q12" s="27"/>
      <c r="R12" s="27"/>
      <c r="S12" s="27"/>
      <c r="T12" s="27"/>
    </row>
    <row r="13" spans="1:20" ht="93" x14ac:dyDescent="0.3">
      <c r="A13" s="25" t="s">
        <v>40</v>
      </c>
      <c r="B13" s="40"/>
      <c r="C13" s="40"/>
      <c r="D13" s="40"/>
      <c r="E13" s="40">
        <v>600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26">
        <v>600</v>
      </c>
      <c r="Q13" s="27"/>
      <c r="R13" s="27"/>
      <c r="S13" s="27"/>
      <c r="T13" s="27"/>
    </row>
    <row r="14" spans="1:20" ht="132.6" x14ac:dyDescent="0.3">
      <c r="A14" s="25" t="s">
        <v>41</v>
      </c>
      <c r="B14" s="40"/>
      <c r="C14" s="40"/>
      <c r="D14" s="40"/>
      <c r="E14" s="40"/>
      <c r="F14" s="40"/>
      <c r="G14" s="40"/>
      <c r="H14" s="40"/>
      <c r="I14" s="40"/>
      <c r="J14" s="40">
        <v>3.7240000000000002</v>
      </c>
      <c r="K14" s="40"/>
      <c r="L14" s="40"/>
      <c r="M14" s="40"/>
      <c r="N14" s="40"/>
      <c r="O14" s="40"/>
      <c r="P14" s="26">
        <v>3.7240000000000002</v>
      </c>
      <c r="Q14" s="27"/>
      <c r="R14" s="27"/>
      <c r="S14" s="27"/>
      <c r="T14" s="27"/>
    </row>
    <row r="15" spans="1:20" ht="119.4" x14ac:dyDescent="0.3">
      <c r="A15" s="25" t="s">
        <v>42</v>
      </c>
      <c r="B15" s="40"/>
      <c r="C15" s="40"/>
      <c r="D15" s="40">
        <v>100</v>
      </c>
      <c r="E15" s="40">
        <v>239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6">
        <v>339</v>
      </c>
      <c r="Q15" s="27"/>
      <c r="R15" s="27"/>
      <c r="S15" s="27"/>
      <c r="T15" s="27"/>
    </row>
    <row r="16" spans="1:20" ht="119.4" x14ac:dyDescent="0.3">
      <c r="A16" s="25" t="s">
        <v>43</v>
      </c>
      <c r="B16" s="40"/>
      <c r="C16" s="40"/>
      <c r="D16" s="40"/>
      <c r="E16" s="40">
        <v>6200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26">
        <v>6200</v>
      </c>
      <c r="Q16" s="27"/>
      <c r="R16" s="27"/>
      <c r="S16" s="27"/>
      <c r="T16" s="27"/>
    </row>
    <row r="17" spans="1:20" ht="93" x14ac:dyDescent="0.3">
      <c r="A17" s="25" t="s">
        <v>44</v>
      </c>
      <c r="B17" s="40"/>
      <c r="C17" s="40"/>
      <c r="D17" s="40"/>
      <c r="E17" s="40">
        <v>153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26">
        <v>153</v>
      </c>
      <c r="Q17" s="27"/>
      <c r="R17" s="27"/>
      <c r="S17" s="27"/>
      <c r="T17" s="27"/>
    </row>
    <row r="18" spans="1:20" ht="40.200000000000003" x14ac:dyDescent="0.3">
      <c r="A18" s="25" t="s">
        <v>45</v>
      </c>
      <c r="B18" s="40"/>
      <c r="C18" s="40"/>
      <c r="D18" s="40">
        <v>29.6</v>
      </c>
      <c r="E18" s="40">
        <v>13.125</v>
      </c>
      <c r="F18" s="40">
        <v>6.6</v>
      </c>
      <c r="G18" s="40">
        <v>24.625</v>
      </c>
      <c r="H18" s="40">
        <v>6.9249999999999998</v>
      </c>
      <c r="I18" s="40"/>
      <c r="J18" s="40">
        <v>45.55</v>
      </c>
      <c r="K18" s="40">
        <v>7.1</v>
      </c>
      <c r="L18" s="40">
        <v>14.6</v>
      </c>
      <c r="M18" s="40">
        <v>9.3000000000000007</v>
      </c>
      <c r="N18" s="40">
        <v>14.7</v>
      </c>
      <c r="O18" s="40">
        <v>4.05</v>
      </c>
      <c r="P18" s="26">
        <v>176.17500000000001</v>
      </c>
      <c r="Q18" s="27"/>
      <c r="R18" s="27"/>
      <c r="S18" s="27"/>
      <c r="T18" s="27"/>
    </row>
    <row r="19" spans="1:20" ht="66.599999999999994" x14ac:dyDescent="0.3">
      <c r="A19" s="25" t="s">
        <v>46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>
        <v>71.88</v>
      </c>
      <c r="O19" s="40"/>
      <c r="P19" s="26">
        <v>71.88</v>
      </c>
      <c r="Q19" s="27"/>
      <c r="R19" s="27"/>
      <c r="S19" s="27"/>
      <c r="T19" s="27"/>
    </row>
    <row r="20" spans="1:20" ht="53.4" x14ac:dyDescent="0.3">
      <c r="A20" s="25" t="s">
        <v>47</v>
      </c>
      <c r="B20" s="40"/>
      <c r="C20" s="40"/>
      <c r="D20" s="40"/>
      <c r="E20" s="40"/>
      <c r="F20" s="40"/>
      <c r="G20" s="40"/>
      <c r="H20" s="40"/>
      <c r="I20" s="40"/>
      <c r="J20" s="40">
        <v>42821</v>
      </c>
      <c r="K20" s="40"/>
      <c r="L20" s="40"/>
      <c r="M20" s="40"/>
      <c r="N20" s="40"/>
      <c r="O20" s="40"/>
      <c r="P20" s="26">
        <v>42821</v>
      </c>
      <c r="Q20" s="27"/>
      <c r="R20" s="27"/>
      <c r="S20" s="27"/>
      <c r="T20" s="27"/>
    </row>
    <row r="21" spans="1:20" ht="27" x14ac:dyDescent="0.3">
      <c r="A21" s="25" t="s">
        <v>48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>
        <v>100</v>
      </c>
      <c r="M21" s="40"/>
      <c r="N21" s="40">
        <v>100</v>
      </c>
      <c r="O21" s="40"/>
      <c r="P21" s="26">
        <v>200</v>
      </c>
      <c r="Q21" s="27"/>
      <c r="R21" s="27"/>
      <c r="S21" s="27"/>
      <c r="T21" s="27"/>
    </row>
    <row r="22" spans="1:20" ht="53.4" x14ac:dyDescent="0.3">
      <c r="A22" s="25" t="s">
        <v>49</v>
      </c>
      <c r="B22" s="40"/>
      <c r="C22" s="40">
        <v>100</v>
      </c>
      <c r="D22" s="40">
        <v>50</v>
      </c>
      <c r="E22" s="40"/>
      <c r="F22" s="40"/>
      <c r="G22" s="40"/>
      <c r="H22" s="40"/>
      <c r="I22" s="40"/>
      <c r="J22" s="40"/>
      <c r="K22" s="40"/>
      <c r="L22" s="40"/>
      <c r="M22" s="40">
        <v>50</v>
      </c>
      <c r="N22" s="40"/>
      <c r="O22" s="40"/>
      <c r="P22" s="26">
        <v>200</v>
      </c>
      <c r="Q22" s="27"/>
      <c r="R22" s="27"/>
      <c r="S22" s="27"/>
      <c r="T22" s="27"/>
    </row>
    <row r="23" spans="1:20" ht="79.8" x14ac:dyDescent="0.3">
      <c r="A23" s="25" t="s">
        <v>50</v>
      </c>
      <c r="B23" s="40"/>
      <c r="C23" s="40">
        <v>50000</v>
      </c>
      <c r="D23" s="40">
        <v>1300</v>
      </c>
      <c r="E23" s="40"/>
      <c r="F23" s="40"/>
      <c r="G23" s="40"/>
      <c r="H23" s="40"/>
      <c r="I23" s="40"/>
      <c r="J23" s="40">
        <v>1055.9749999999999</v>
      </c>
      <c r="K23" s="40"/>
      <c r="L23" s="40"/>
      <c r="M23" s="40"/>
      <c r="N23" s="40"/>
      <c r="O23" s="40"/>
      <c r="P23" s="26">
        <v>52355.974999999999</v>
      </c>
      <c r="Q23" s="27"/>
      <c r="R23" s="27"/>
      <c r="S23" s="27"/>
      <c r="T23" s="27"/>
    </row>
    <row r="24" spans="1:20" x14ac:dyDescent="0.3">
      <c r="A24" s="33" t="s">
        <v>51</v>
      </c>
      <c r="B24" s="41">
        <v>114216.35136</v>
      </c>
      <c r="C24" s="41">
        <v>50100</v>
      </c>
      <c r="D24" s="41">
        <v>1479.6</v>
      </c>
      <c r="E24" s="41">
        <v>21705.125</v>
      </c>
      <c r="F24" s="41">
        <v>6.6</v>
      </c>
      <c r="G24" s="41">
        <v>24.625</v>
      </c>
      <c r="H24" s="41">
        <v>6.9249999999999998</v>
      </c>
      <c r="I24" s="41"/>
      <c r="J24" s="41">
        <v>43926.249000000003</v>
      </c>
      <c r="K24" s="41">
        <v>57904.161999999997</v>
      </c>
      <c r="L24" s="41">
        <v>370.84269999999998</v>
      </c>
      <c r="M24" s="41">
        <v>59.3</v>
      </c>
      <c r="N24" s="41">
        <v>186.58</v>
      </c>
      <c r="O24" s="41">
        <v>4.05</v>
      </c>
      <c r="P24" s="26">
        <v>289990.41006000002</v>
      </c>
      <c r="Q24" s="34"/>
      <c r="R24" s="34"/>
      <c r="S24" s="34"/>
      <c r="T24" s="34"/>
    </row>
    <row r="26" spans="1:20" x14ac:dyDescent="0.3">
      <c r="A26" s="37" t="s">
        <v>30</v>
      </c>
      <c r="B26" s="36">
        <f>Учреждения!B60+'Муниципальные районы'!P24</f>
        <v>1338355.8770300001</v>
      </c>
    </row>
    <row r="27" spans="1:20" ht="32.25" customHeight="1" x14ac:dyDescent="0.3">
      <c r="A27" s="37" t="str">
        <f>CONCATENATE("Остатки бюджетных средств на ",C2,"г.")</f>
        <v>Остатки бюджетных средств на 15.04.2016г.</v>
      </c>
      <c r="B27" s="36">
        <v>2152648.5</v>
      </c>
    </row>
  </sheetData>
  <pageMargins left="0.23622047244094491" right="0.23622047244094491" top="0.74803149606299213" bottom="0.74803149606299213" header="0.31496062992125984" footer="0.31496062992125984"/>
  <pageSetup paperSize="9" scale="5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2016-04-17T23:15:35Z</dcterms:modified>
</cp:coreProperties>
</file>