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Учреждения!$26:$27</definedName>
    <definedName name="_xlnm.Print_Area" localSheetId="1">'Муниципальные районы'!$A$1:$P$34</definedName>
    <definedName name="_xlnm.Print_Area" localSheetId="0">Учреждения!$A$1:$E$67</definedName>
  </definedNames>
  <calcPr calcId="152511" refMode="R1C1"/>
</workbook>
</file>

<file path=xl/calcChain.xml><?xml version="1.0" encoding="utf-8"?>
<calcChain xmlns="http://schemas.openxmlformats.org/spreadsheetml/2006/main">
  <c r="E24" i="1" l="1"/>
  <c r="E8" i="1" s="1"/>
  <c r="E9" i="1"/>
  <c r="E16" i="1"/>
  <c r="E15" i="1"/>
  <c r="E23" i="1"/>
  <c r="E11" i="1"/>
  <c r="E19" i="1" l="1"/>
  <c r="E22" i="1"/>
  <c r="E14" i="1"/>
  <c r="E21" i="1"/>
  <c r="E20" i="1"/>
  <c r="E17" i="1"/>
  <c r="E18" i="1"/>
  <c r="E10" i="1"/>
  <c r="E13" i="1"/>
  <c r="B32" i="2"/>
  <c r="A2" i="2" l="1"/>
  <c r="B2" i="2" s="1"/>
  <c r="C2" i="2" s="1"/>
  <c r="A33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<sst xmlns="http://schemas.openxmlformats.org/spreadsheetml/2006/main" count="113" uniqueCount="112">
  <si>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</si>
  <si>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</si>
  <si>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</si>
  <si>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</si>
  <si>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</si>
  <si>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</si>
  <si>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</si>
  <si>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</si>
  <si>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</si>
  <si>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</si>
  <si>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</si>
  <si>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</si>
  <si>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</si>
  <si>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</si>
  <si>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</si>
  <si>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</si>
  <si>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</si>
  <si>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</si>
  <si>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</si>
  <si>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</si>
  <si>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</si>
  <si>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</si>
  <si>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</si>
  <si>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</si>
  <si>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</si>
  <si>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</si>
  <si>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</si>
  <si>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</si>
  <si>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</si>
  <si>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</si>
  <si>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</si>
  <si>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</si>
  <si>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</si>
  <si>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</si>
  <si>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</si>
  <si>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</si>
  <si>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</si>
  <si>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</si>
  <si>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</si>
  <si>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</si>
  <si>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</si>
  <si>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</si>
  <si>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</si>
  <si>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</si>
  <si>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</si>
  <si>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</si>
  <si>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</si>
  <si>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</si>
  <si>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</si>
  <si>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</si>
  <si>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</si>
  <si>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государственных полномочий Камчатского края по вопросам предоставления гражданам субсидий на оплату жилых помещений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</si>
  <si>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</si>
  <si>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</si>
  <si>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Выплата единовременного пособия при всех формах устройства детей, лишенных родительского попечения, в семью</t>
  </si>
  <si>
    <t>Государственная поддержка малого и среднего предпринимательства, включая крестьянские (фермерские) хозяйства (софинансирование за счет средств краевого бюджета)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</si>
  <si>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(софинансирование за счет средств краевого бюджета)</t>
  </si>
  <si>
    <t>Всего:</t>
  </si>
  <si>
    <t>02.06.2016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</si>
  <si>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</si>
  <si>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</si>
  <si>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</si>
  <si>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</si>
  <si>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</si>
  <si>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</si>
  <si>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</si>
  <si>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</si>
  <si>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</si>
  <si>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</si>
  <si>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</si>
  <si>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</si>
  <si>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</si>
  <si>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</si>
  <si>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</si>
  <si>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</si>
  <si>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</si>
  <si>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</si>
  <si>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</si>
  <si>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</si>
  <si>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</si>
  <si>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</si>
  <si>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</si>
  <si>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</si>
  <si>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</si>
  <si>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</si>
  <si>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</si>
  <si>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</si>
  <si>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</si>
  <si>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</si>
  <si>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</si>
  <si>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</si>
  <si>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</si>
  <si>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</si>
  <si>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</si>
  <si>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</si>
  <si>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</si>
  <si>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ИТОГО</t>
  </si>
  <si>
    <t>27.05.2016</t>
  </si>
  <si>
    <t>Межбюджетные трансферты, передаваемые бюджетам субъектов Российской Федерации на содержание депутатов Государственной Думы и их помощников</t>
  </si>
  <si>
    <t>Единая субвенция бюджетам субъектов Российской Федерации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</si>
  <si>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</si>
  <si>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</si>
  <si>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</si>
  <si>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</si>
  <si>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отдельных полномочий в области лесных отношений</t>
  </si>
  <si>
    <t>Субсидии бюджетам субъектов Российской Федерации на 1 килограмм реализованного и (или) отгруженного на собственную переработку молока</t>
  </si>
  <si>
    <t>Субсидии бюджетам субъектов Российской Федерации на возмещение части затрат по наращиванию поголовья северных оленей, маралов и мясных табунных лошадей</t>
  </si>
  <si>
    <t>Межбюджетные трансферты, передаваемые бюджетам субъектов Российской Федерации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</si>
  <si>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Субсидии бюджетам субъектов Российской Федерации на поддержку начинающих фермеров</t>
  </si>
  <si>
    <t>Субвенции бюджетам субъектов Российской Федерации на оплату жилищно-коммунальных услуг отдельным категориям граждан</t>
  </si>
  <si>
    <t>Межбюджетные трансферты, передаваемые бюджетам субъектов Российской Федерации на выплату региональной доплаты к пенсии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</si>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</sst>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view="pageBreakPreview" zoomScaleNormal="100" zoomScaleSheetLayoutView="100" workbookViewId="0">
      <selection activeCell="E25" sqref="E25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97</v>
      </c>
      <c r="G1" s="32" t="str">
        <f>TEXT(F1,"[$-FC19]ДД ММММ")</f>
        <v>27 мая</v>
      </c>
      <c r="H1" s="32" t="str">
        <f>TEXT(F1,"[$-FC19]ДД.ММ.ГГГ \г")</f>
        <v>27.05.2016 г</v>
      </c>
    </row>
    <row r="2" spans="1:9" ht="15.6" x14ac:dyDescent="0.3">
      <c r="A2" s="45" t="str">
        <f>CONCATENATE("с ",G1," по ",G2,"ода")</f>
        <v>с 27 мая по 02 июня 2016 года</v>
      </c>
      <c r="B2" s="45"/>
      <c r="C2" s="45"/>
      <c r="D2" s="45"/>
      <c r="E2" s="45"/>
      <c r="F2" s="31" t="s">
        <v>58</v>
      </c>
      <c r="G2" s="32" t="str">
        <f>TEXT(F2,"[$-FC19]ДД ММММ ГГГ \г")</f>
        <v>02 июня 2016 г</v>
      </c>
      <c r="H2" s="32" t="str">
        <f>TEXT(F2,"[$-FC19]ДД.ММ.ГГГ \г")</f>
        <v>02.06.2016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27.05.2016 г.</v>
      </c>
      <c r="B5" s="47"/>
      <c r="C5" s="47"/>
      <c r="D5" s="48"/>
      <c r="E5" s="8">
        <v>3436675.3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E24-E9</f>
        <v>575667.75137000042</v>
      </c>
    </row>
    <row r="9" spans="1:9" x14ac:dyDescent="0.3">
      <c r="A9" s="57" t="s">
        <v>4</v>
      </c>
      <c r="B9" s="56"/>
      <c r="C9" s="56"/>
      <c r="D9" s="56"/>
      <c r="E9" s="14">
        <f>SUM(E10:E23)</f>
        <v>14733.7</v>
      </c>
    </row>
    <row r="10" spans="1:9" ht="31.2" customHeight="1" x14ac:dyDescent="0.3">
      <c r="A10" s="57" t="s">
        <v>98</v>
      </c>
      <c r="B10" s="56"/>
      <c r="C10" s="56"/>
      <c r="D10" s="56"/>
      <c r="E10" s="14">
        <f>20.8+0.7</f>
        <v>21.5</v>
      </c>
    </row>
    <row r="11" spans="1:9" x14ac:dyDescent="0.3">
      <c r="A11" s="57" t="s">
        <v>99</v>
      </c>
      <c r="B11" s="56"/>
      <c r="C11" s="56"/>
      <c r="D11" s="56"/>
      <c r="E11" s="14">
        <f>1543.1+1569.4+157.2+183.9</f>
        <v>3453.6</v>
      </c>
    </row>
    <row r="12" spans="1:9" ht="42.6" customHeight="1" x14ac:dyDescent="0.3">
      <c r="A12" s="57" t="s">
        <v>100</v>
      </c>
      <c r="B12" s="56"/>
      <c r="C12" s="56"/>
      <c r="D12" s="56"/>
      <c r="E12" s="14">
        <v>30.9</v>
      </c>
    </row>
    <row r="13" spans="1:9" ht="44.4" customHeight="1" x14ac:dyDescent="0.3">
      <c r="A13" s="57" t="s">
        <v>101</v>
      </c>
      <c r="B13" s="56"/>
      <c r="C13" s="56"/>
      <c r="D13" s="56"/>
      <c r="E13" s="14">
        <f>296.7</f>
        <v>296.7</v>
      </c>
    </row>
    <row r="14" spans="1:9" ht="33" customHeight="1" x14ac:dyDescent="0.3">
      <c r="A14" s="57" t="s">
        <v>102</v>
      </c>
      <c r="B14" s="56"/>
      <c r="C14" s="56"/>
      <c r="D14" s="56"/>
      <c r="E14" s="14">
        <f>-32.8-7-3.4-54.1-11.9</f>
        <v>-109.2</v>
      </c>
    </row>
    <row r="15" spans="1:9" ht="32.4" customHeight="1" x14ac:dyDescent="0.3">
      <c r="A15" s="57" t="s">
        <v>103</v>
      </c>
      <c r="B15" s="56"/>
      <c r="C15" s="56"/>
      <c r="D15" s="56"/>
      <c r="E15" s="14">
        <f>580.5+496.9+558.4+337.9+124</f>
        <v>2097.7000000000003</v>
      </c>
    </row>
    <row r="16" spans="1:9" ht="28.2" customHeight="1" x14ac:dyDescent="0.3">
      <c r="A16" s="57" t="s">
        <v>104</v>
      </c>
      <c r="B16" s="56"/>
      <c r="C16" s="56"/>
      <c r="D16" s="56"/>
      <c r="E16" s="14">
        <f>1799.3+824.8+53.3+459.8+24.9</f>
        <v>3162.1000000000004</v>
      </c>
    </row>
    <row r="17" spans="1:5" ht="30" customHeight="1" x14ac:dyDescent="0.3">
      <c r="A17" s="57" t="s">
        <v>105</v>
      </c>
      <c r="B17" s="56"/>
      <c r="C17" s="56"/>
      <c r="D17" s="56"/>
      <c r="E17" s="14">
        <f>374.6+30.8</f>
        <v>405.40000000000003</v>
      </c>
    </row>
    <row r="18" spans="1:5" ht="31.2" customHeight="1" x14ac:dyDescent="0.3">
      <c r="A18" s="57" t="s">
        <v>106</v>
      </c>
      <c r="B18" s="56"/>
      <c r="C18" s="56"/>
      <c r="D18" s="56"/>
      <c r="E18" s="14">
        <f>635.8</f>
        <v>635.79999999999995</v>
      </c>
    </row>
    <row r="19" spans="1:5" ht="45" customHeight="1" x14ac:dyDescent="0.3">
      <c r="A19" s="57" t="s">
        <v>107</v>
      </c>
      <c r="B19" s="56"/>
      <c r="C19" s="56"/>
      <c r="D19" s="56"/>
      <c r="E19" s="14">
        <f>1787.7+1230.8</f>
        <v>3018.5</v>
      </c>
    </row>
    <row r="20" spans="1:5" x14ac:dyDescent="0.3">
      <c r="A20" s="57" t="s">
        <v>108</v>
      </c>
      <c r="B20" s="56"/>
      <c r="C20" s="56"/>
      <c r="D20" s="56"/>
      <c r="E20" s="14">
        <f>1425</f>
        <v>1425</v>
      </c>
    </row>
    <row r="21" spans="1:5" ht="29.4" customHeight="1" x14ac:dyDescent="0.3">
      <c r="A21" s="57" t="s">
        <v>109</v>
      </c>
      <c r="B21" s="56"/>
      <c r="C21" s="56"/>
      <c r="D21" s="56"/>
      <c r="E21" s="14">
        <f>102.4</f>
        <v>102.4</v>
      </c>
    </row>
    <row r="22" spans="1:5" ht="29.4" customHeight="1" x14ac:dyDescent="0.3">
      <c r="A22" s="57" t="s">
        <v>110</v>
      </c>
      <c r="B22" s="56"/>
      <c r="C22" s="56"/>
      <c r="D22" s="56"/>
      <c r="E22" s="14">
        <f>143.7</f>
        <v>143.69999999999999</v>
      </c>
    </row>
    <row r="23" spans="1:5" ht="31.2" customHeight="1" x14ac:dyDescent="0.3">
      <c r="A23" s="57" t="s">
        <v>111</v>
      </c>
      <c r="B23" s="56"/>
      <c r="C23" s="56"/>
      <c r="D23" s="56"/>
      <c r="E23" s="14">
        <f>49.6</f>
        <v>49.6</v>
      </c>
    </row>
    <row r="24" spans="1:5" x14ac:dyDescent="0.3">
      <c r="A24" s="49" t="s">
        <v>5</v>
      </c>
      <c r="B24" s="50"/>
      <c r="C24" s="50"/>
      <c r="D24" s="50"/>
      <c r="E24" s="13">
        <f>'Муниципальные районы'!B33-Учреждения!E5+'Муниципальные районы'!B32</f>
        <v>590401.45137000037</v>
      </c>
    </row>
    <row r="25" spans="1:5" x14ac:dyDescent="0.3">
      <c r="A25" s="15"/>
      <c r="B25" s="16"/>
      <c r="C25" s="16"/>
      <c r="D25" s="6"/>
      <c r="E25" s="17"/>
    </row>
    <row r="26" spans="1:5" x14ac:dyDescent="0.3">
      <c r="A26" s="51" t="s">
        <v>14</v>
      </c>
      <c r="B26" s="53" t="s">
        <v>6</v>
      </c>
      <c r="C26" s="54" t="s">
        <v>7</v>
      </c>
      <c r="D26" s="54"/>
      <c r="E26" s="54"/>
    </row>
    <row r="27" spans="1:5" ht="82.8" x14ac:dyDescent="0.3">
      <c r="A27" s="52"/>
      <c r="B27" s="53"/>
      <c r="C27" s="18" t="s">
        <v>8</v>
      </c>
      <c r="D27" s="18" t="s">
        <v>9</v>
      </c>
      <c r="E27" s="18" t="s">
        <v>10</v>
      </c>
    </row>
    <row r="28" spans="1:5" x14ac:dyDescent="0.3">
      <c r="A28" s="21" t="s">
        <v>59</v>
      </c>
      <c r="B28" s="19">
        <v>13865.405510000001</v>
      </c>
      <c r="C28" s="19">
        <v>11123.951139999999</v>
      </c>
      <c r="D28" s="19">
        <v>1997.9521400000001</v>
      </c>
      <c r="E28" s="19"/>
    </row>
    <row r="29" spans="1:5" x14ac:dyDescent="0.3">
      <c r="A29" s="21" t="s">
        <v>60</v>
      </c>
      <c r="B29" s="19">
        <v>3469.5</v>
      </c>
      <c r="C29" s="19">
        <v>2250</v>
      </c>
      <c r="D29" s="19">
        <v>761.5</v>
      </c>
      <c r="E29" s="19"/>
    </row>
    <row r="30" spans="1:5" x14ac:dyDescent="0.3">
      <c r="A30" s="21" t="s">
        <v>61</v>
      </c>
      <c r="B30" s="19">
        <v>7180</v>
      </c>
      <c r="C30" s="19">
        <v>6503</v>
      </c>
      <c r="D30" s="19">
        <v>677</v>
      </c>
      <c r="E30" s="19"/>
    </row>
    <row r="31" spans="1:5" x14ac:dyDescent="0.3">
      <c r="A31" s="21" t="s">
        <v>62</v>
      </c>
      <c r="B31" s="19">
        <v>23142.944879999999</v>
      </c>
      <c r="C31" s="19">
        <v>1800</v>
      </c>
      <c r="D31" s="19">
        <v>500</v>
      </c>
      <c r="E31" s="19"/>
    </row>
    <row r="32" spans="1:5" ht="27.6" x14ac:dyDescent="0.3">
      <c r="A32" s="21" t="s">
        <v>63</v>
      </c>
      <c r="B32" s="19">
        <v>15562.33318</v>
      </c>
      <c r="C32" s="19">
        <v>2650.87554</v>
      </c>
      <c r="D32" s="19">
        <v>351.66564</v>
      </c>
      <c r="E32" s="19">
        <v>1172.1020000000001</v>
      </c>
    </row>
    <row r="33" spans="1:5" x14ac:dyDescent="0.3">
      <c r="A33" s="21" t="s">
        <v>64</v>
      </c>
      <c r="B33" s="19">
        <v>2934.86085</v>
      </c>
      <c r="C33" s="19">
        <v>2040</v>
      </c>
      <c r="D33" s="19">
        <v>532</v>
      </c>
      <c r="E33" s="19"/>
    </row>
    <row r="34" spans="1:5" x14ac:dyDescent="0.3">
      <c r="A34" s="21" t="s">
        <v>65</v>
      </c>
      <c r="B34" s="19">
        <v>0.17419000000000001</v>
      </c>
      <c r="C34" s="19"/>
      <c r="D34" s="19"/>
      <c r="E34" s="19"/>
    </row>
    <row r="35" spans="1:5" ht="27.6" x14ac:dyDescent="0.3">
      <c r="A35" s="21" t="s">
        <v>66</v>
      </c>
      <c r="B35" s="19">
        <v>19140.87312</v>
      </c>
      <c r="C35" s="19"/>
      <c r="D35" s="19"/>
      <c r="E35" s="19">
        <v>11683.62</v>
      </c>
    </row>
    <row r="36" spans="1:5" x14ac:dyDescent="0.3">
      <c r="A36" s="21" t="s">
        <v>67</v>
      </c>
      <c r="B36" s="19">
        <v>8199.9862499999999</v>
      </c>
      <c r="C36" s="19">
        <v>3803.5922500000001</v>
      </c>
      <c r="D36" s="19">
        <v>846.65700000000004</v>
      </c>
      <c r="E36" s="19"/>
    </row>
    <row r="37" spans="1:5" x14ac:dyDescent="0.3">
      <c r="A37" s="21" t="s">
        <v>68</v>
      </c>
      <c r="B37" s="19">
        <v>30943.49079</v>
      </c>
      <c r="C37" s="19">
        <v>5623.8663200000001</v>
      </c>
      <c r="D37" s="19">
        <v>1674.55117</v>
      </c>
      <c r="E37" s="19">
        <v>3941.2080000000001</v>
      </c>
    </row>
    <row r="38" spans="1:5" x14ac:dyDescent="0.3">
      <c r="A38" s="21" t="s">
        <v>69</v>
      </c>
      <c r="B38" s="19">
        <v>305616.51582999999</v>
      </c>
      <c r="C38" s="19">
        <v>2838.9994900000002</v>
      </c>
      <c r="D38" s="19">
        <v>1532.56891</v>
      </c>
      <c r="E38" s="19">
        <v>-5.2279999999999998</v>
      </c>
    </row>
    <row r="39" spans="1:5" x14ac:dyDescent="0.3">
      <c r="A39" s="21" t="s">
        <v>70</v>
      </c>
      <c r="B39" s="19">
        <v>226257.29206000001</v>
      </c>
      <c r="C39" s="19">
        <v>9083.9776899999997</v>
      </c>
      <c r="D39" s="19">
        <v>2746.8050199999998</v>
      </c>
      <c r="E39" s="19">
        <v>8996.0654699999996</v>
      </c>
    </row>
    <row r="40" spans="1:5" x14ac:dyDescent="0.3">
      <c r="A40" s="21" t="s">
        <v>71</v>
      </c>
      <c r="B40" s="19">
        <v>295780.07514999999</v>
      </c>
      <c r="C40" s="19">
        <v>18624.248950000001</v>
      </c>
      <c r="D40" s="19">
        <v>5443.1078600000001</v>
      </c>
      <c r="E40" s="19">
        <v>164238.00745</v>
      </c>
    </row>
    <row r="41" spans="1:5" x14ac:dyDescent="0.3">
      <c r="A41" s="21" t="s">
        <v>72</v>
      </c>
      <c r="B41" s="19">
        <v>56595.618999999999</v>
      </c>
      <c r="C41" s="19">
        <v>1815</v>
      </c>
      <c r="D41" s="19">
        <v>463.5</v>
      </c>
      <c r="E41" s="19"/>
    </row>
    <row r="42" spans="1:5" ht="27.6" x14ac:dyDescent="0.3">
      <c r="A42" s="21" t="s">
        <v>73</v>
      </c>
      <c r="B42" s="19">
        <v>53273.816310000002</v>
      </c>
      <c r="C42" s="19">
        <v>32400</v>
      </c>
      <c r="D42" s="19">
        <v>13700</v>
      </c>
      <c r="E42" s="19"/>
    </row>
    <row r="43" spans="1:5" x14ac:dyDescent="0.3">
      <c r="A43" s="21" t="s">
        <v>74</v>
      </c>
      <c r="B43" s="19">
        <v>16526.270120000001</v>
      </c>
      <c r="C43" s="19">
        <v>788.1</v>
      </c>
      <c r="D43" s="19">
        <v>165.5</v>
      </c>
      <c r="E43" s="19"/>
    </row>
    <row r="44" spans="1:5" x14ac:dyDescent="0.3">
      <c r="A44" s="21" t="s">
        <v>75</v>
      </c>
      <c r="B44" s="19">
        <v>2711.85905</v>
      </c>
      <c r="C44" s="19">
        <v>1937.81159</v>
      </c>
      <c r="D44" s="19">
        <v>481.41181999999998</v>
      </c>
      <c r="E44" s="19"/>
    </row>
    <row r="45" spans="1:5" x14ac:dyDescent="0.3">
      <c r="A45" s="21" t="s">
        <v>76</v>
      </c>
      <c r="B45" s="19">
        <v>1604.2447500000001</v>
      </c>
      <c r="C45" s="19">
        <v>-328.65073999999998</v>
      </c>
      <c r="D45" s="19">
        <v>-278.69743999999997</v>
      </c>
      <c r="E45" s="19"/>
    </row>
    <row r="46" spans="1:5" x14ac:dyDescent="0.3">
      <c r="A46" s="21" t="s">
        <v>77</v>
      </c>
      <c r="B46" s="19">
        <v>802.19799999999998</v>
      </c>
      <c r="C46" s="19">
        <v>397.30500000000001</v>
      </c>
      <c r="D46" s="19"/>
      <c r="E46" s="19"/>
    </row>
    <row r="47" spans="1:5" ht="27.6" x14ac:dyDescent="0.3">
      <c r="A47" s="21" t="s">
        <v>78</v>
      </c>
      <c r="B47" s="19">
        <v>30127.74293</v>
      </c>
      <c r="C47" s="19">
        <v>14788.191919999999</v>
      </c>
      <c r="D47" s="19">
        <v>4750.6139999999996</v>
      </c>
      <c r="E47" s="19">
        <v>6393.4873100000004</v>
      </c>
    </row>
    <row r="48" spans="1:5" x14ac:dyDescent="0.3">
      <c r="A48" s="21" t="s">
        <v>79</v>
      </c>
      <c r="B48" s="19">
        <v>14341.795</v>
      </c>
      <c r="C48" s="19">
        <v>1089</v>
      </c>
      <c r="D48" s="19">
        <v>122.2</v>
      </c>
      <c r="E48" s="19"/>
    </row>
    <row r="49" spans="1:5" x14ac:dyDescent="0.3">
      <c r="A49" s="21" t="s">
        <v>80</v>
      </c>
      <c r="B49" s="19">
        <v>275265.3811</v>
      </c>
      <c r="C49" s="19">
        <v>4117</v>
      </c>
      <c r="D49" s="19">
        <v>1100.18</v>
      </c>
      <c r="E49" s="19"/>
    </row>
    <row r="50" spans="1:5" x14ac:dyDescent="0.3">
      <c r="A50" s="21" t="s">
        <v>81</v>
      </c>
      <c r="B50" s="19">
        <v>23526.286240000001</v>
      </c>
      <c r="C50" s="19">
        <v>14357.499620000001</v>
      </c>
      <c r="D50" s="19">
        <v>4161.1920200000004</v>
      </c>
      <c r="E50" s="19"/>
    </row>
    <row r="51" spans="1:5" x14ac:dyDescent="0.3">
      <c r="A51" s="21" t="s">
        <v>82</v>
      </c>
      <c r="B51" s="19">
        <v>3250.0724799999998</v>
      </c>
      <c r="C51" s="19">
        <v>2700</v>
      </c>
      <c r="D51" s="19">
        <v>500</v>
      </c>
      <c r="E51" s="19"/>
    </row>
    <row r="52" spans="1:5" x14ac:dyDescent="0.3">
      <c r="A52" s="21" t="s">
        <v>83</v>
      </c>
      <c r="B52" s="19">
        <v>-202.38347999999999</v>
      </c>
      <c r="C52" s="19">
        <v>-89.924809999999994</v>
      </c>
      <c r="D52" s="19">
        <v>23.5</v>
      </c>
      <c r="E52" s="19"/>
    </row>
    <row r="53" spans="1:5" x14ac:dyDescent="0.3">
      <c r="A53" s="21" t="s">
        <v>84</v>
      </c>
      <c r="B53" s="19">
        <v>931</v>
      </c>
      <c r="C53" s="19">
        <v>640</v>
      </c>
      <c r="D53" s="19">
        <v>71</v>
      </c>
      <c r="E53" s="19"/>
    </row>
    <row r="54" spans="1:5" x14ac:dyDescent="0.3">
      <c r="A54" s="21" t="s">
        <v>85</v>
      </c>
      <c r="B54" s="19">
        <v>3046.2274900000002</v>
      </c>
      <c r="C54" s="19">
        <v>1946.5263399999999</v>
      </c>
      <c r="D54" s="19">
        <v>473.87842999999998</v>
      </c>
      <c r="E54" s="19"/>
    </row>
    <row r="55" spans="1:5" x14ac:dyDescent="0.3">
      <c r="A55" s="21" t="s">
        <v>86</v>
      </c>
      <c r="B55" s="19">
        <v>1490.0210300000001</v>
      </c>
      <c r="C55" s="19">
        <v>180</v>
      </c>
      <c r="D55" s="19">
        <v>1206</v>
      </c>
      <c r="E55" s="19"/>
    </row>
    <row r="56" spans="1:5" ht="27.6" x14ac:dyDescent="0.3">
      <c r="A56" s="21" t="s">
        <v>87</v>
      </c>
      <c r="B56" s="19">
        <v>281.25054999999998</v>
      </c>
      <c r="C56" s="19">
        <v>173.01689999999999</v>
      </c>
      <c r="D56" s="19">
        <v>52.251100000000001</v>
      </c>
      <c r="E56" s="19"/>
    </row>
    <row r="57" spans="1:5" x14ac:dyDescent="0.3">
      <c r="A57" s="21" t="s">
        <v>88</v>
      </c>
      <c r="B57" s="19">
        <v>297.77082000000001</v>
      </c>
      <c r="C57" s="19">
        <v>200</v>
      </c>
      <c r="D57" s="19">
        <v>26.280819999999999</v>
      </c>
      <c r="E57" s="19"/>
    </row>
    <row r="58" spans="1:5" x14ac:dyDescent="0.3">
      <c r="A58" s="21" t="s">
        <v>89</v>
      </c>
      <c r="B58" s="19">
        <v>420.17275000000001</v>
      </c>
      <c r="C58" s="19"/>
      <c r="D58" s="19"/>
      <c r="E58" s="19"/>
    </row>
    <row r="59" spans="1:5" x14ac:dyDescent="0.3">
      <c r="A59" s="21" t="s">
        <v>90</v>
      </c>
      <c r="B59" s="19">
        <v>104669.53152999999</v>
      </c>
      <c r="C59" s="19">
        <v>4413.2744000000002</v>
      </c>
      <c r="D59" s="19">
        <v>1083.5490299999999</v>
      </c>
      <c r="E59" s="19">
        <v>240</v>
      </c>
    </row>
    <row r="60" spans="1:5" x14ac:dyDescent="0.3">
      <c r="A60" s="21" t="s">
        <v>91</v>
      </c>
      <c r="B60" s="19">
        <v>46041.499340000002</v>
      </c>
      <c r="C60" s="19">
        <v>5303.1107000000002</v>
      </c>
      <c r="D60" s="19">
        <v>1224.53306</v>
      </c>
      <c r="E60" s="19">
        <v>90</v>
      </c>
    </row>
    <row r="61" spans="1:5" x14ac:dyDescent="0.3">
      <c r="A61" s="21" t="s">
        <v>92</v>
      </c>
      <c r="B61" s="19">
        <v>1590.9166600000001</v>
      </c>
      <c r="C61" s="19">
        <v>1200</v>
      </c>
      <c r="D61" s="19">
        <v>230</v>
      </c>
      <c r="E61" s="19"/>
    </row>
    <row r="62" spans="1:5" x14ac:dyDescent="0.3">
      <c r="A62" s="21" t="s">
        <v>93</v>
      </c>
      <c r="B62" s="19">
        <v>1852.02</v>
      </c>
      <c r="C62" s="19">
        <v>1205.17</v>
      </c>
      <c r="D62" s="19">
        <v>336.5</v>
      </c>
      <c r="E62" s="19"/>
    </row>
    <row r="63" spans="1:5" x14ac:dyDescent="0.3">
      <c r="A63" s="21" t="s">
        <v>94</v>
      </c>
      <c r="B63" s="19">
        <v>1778.01792</v>
      </c>
      <c r="C63" s="19">
        <v>1400</v>
      </c>
      <c r="D63" s="19">
        <v>230</v>
      </c>
      <c r="E63" s="19"/>
    </row>
    <row r="64" spans="1:5" x14ac:dyDescent="0.3">
      <c r="A64" s="21" t="s">
        <v>95</v>
      </c>
      <c r="B64" s="19">
        <v>13040.25294</v>
      </c>
      <c r="C64" s="19"/>
      <c r="D64" s="19"/>
      <c r="E64" s="19"/>
    </row>
    <row r="65" spans="1:5" x14ac:dyDescent="0.3">
      <c r="A65" s="23" t="s">
        <v>96</v>
      </c>
      <c r="B65" s="20">
        <v>1605355.03434</v>
      </c>
      <c r="C65" s="20">
        <v>156974.9423</v>
      </c>
      <c r="D65" s="20">
        <v>47187.200579999997</v>
      </c>
      <c r="E65" s="20">
        <v>196749.26222999999</v>
      </c>
    </row>
  </sheetData>
  <mergeCells count="24">
    <mergeCell ref="A21:D21"/>
    <mergeCell ref="A22:D22"/>
    <mergeCell ref="A23:D23"/>
    <mergeCell ref="A16:D16"/>
    <mergeCell ref="A17:D17"/>
    <mergeCell ref="A18:D18"/>
    <mergeCell ref="A19:D19"/>
    <mergeCell ref="A20:D20"/>
    <mergeCell ref="A1:E1"/>
    <mergeCell ref="A2:E2"/>
    <mergeCell ref="A5:D5"/>
    <mergeCell ref="A24:D24"/>
    <mergeCell ref="A26:A27"/>
    <mergeCell ref="B26:B27"/>
    <mergeCell ref="C26:E2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view="pageBreakPreview" zoomScaleNormal="100" zoomScaleSheetLayoutView="100" workbookViewId="0">
      <selection activeCell="B34" sqref="B34"/>
    </sheetView>
  </sheetViews>
  <sheetFormatPr defaultRowHeight="14.4" x14ac:dyDescent="0.3"/>
  <cols>
    <col min="1" max="1" width="38.33203125" customWidth="1"/>
    <col min="2" max="2" width="13.109375" customWidth="1"/>
    <col min="3" max="3" width="14" customWidth="1"/>
    <col min="4" max="5" width="13.6640625" customWidth="1"/>
    <col min="6" max="6" width="13.44140625" customWidth="1"/>
    <col min="7" max="8" width="14" customWidth="1"/>
    <col min="9" max="9" width="13.5546875" customWidth="1"/>
    <col min="10" max="10" width="12.6640625" customWidth="1"/>
    <col min="11" max="11" width="11" customWidth="1"/>
    <col min="12" max="12" width="13.5546875" customWidth="1"/>
    <col min="13" max="13" width="13.33203125" customWidth="1"/>
    <col min="14" max="14" width="13.88671875" customWidth="1"/>
    <col min="15" max="15" width="13.77734375" customWidth="1"/>
    <col min="16" max="16" width="10.33203125" customWidth="1"/>
  </cols>
  <sheetData>
    <row r="1" spans="1:20" s="29" customFormat="1" ht="15.6" x14ac:dyDescent="0.3">
      <c r="A1" s="43" t="s">
        <v>58</v>
      </c>
      <c r="C1" s="30" t="s">
        <v>13</v>
      </c>
    </row>
    <row r="2" spans="1:20" x14ac:dyDescent="0.3">
      <c r="A2" s="38" t="str">
        <f>TEXT(EndData2,"[$-FC19]ДД.ММ.ГГГ")</f>
        <v>02.06.2016</v>
      </c>
      <c r="B2" s="38">
        <f>A2+1</f>
        <v>42524</v>
      </c>
      <c r="C2" s="44" t="str">
        <f>TEXT(B2,"[$-FC19]ДД.ММ.ГГГ")</f>
        <v>03.06.2016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/>
      <c r="C4" s="40"/>
      <c r="D4" s="40"/>
      <c r="E4" s="40"/>
      <c r="F4" s="40"/>
      <c r="G4" s="40"/>
      <c r="H4" s="40"/>
      <c r="I4" s="40"/>
      <c r="J4" s="40">
        <v>1362.3333299999999</v>
      </c>
      <c r="K4" s="40">
        <v>190.0686</v>
      </c>
      <c r="L4" s="40"/>
      <c r="M4" s="40"/>
      <c r="N4" s="40"/>
      <c r="O4" s="40"/>
      <c r="P4" s="26">
        <v>1552.40193</v>
      </c>
      <c r="Q4" s="27"/>
      <c r="R4" s="27"/>
      <c r="S4" s="27"/>
      <c r="T4" s="27"/>
    </row>
    <row r="5" spans="1:20" ht="40.200000000000003" x14ac:dyDescent="0.3">
      <c r="A5" s="25" t="s">
        <v>32</v>
      </c>
      <c r="B5" s="40"/>
      <c r="C5" s="40">
        <v>14419.166660000001</v>
      </c>
      <c r="D5" s="40">
        <v>19297.666659999999</v>
      </c>
      <c r="E5" s="40">
        <v>8299.5830000000005</v>
      </c>
      <c r="F5" s="40">
        <v>7963.9179999999997</v>
      </c>
      <c r="G5" s="40">
        <v>23847.166659999999</v>
      </c>
      <c r="H5" s="40">
        <v>6110.4524000000001</v>
      </c>
      <c r="I5" s="40">
        <v>8614.5</v>
      </c>
      <c r="J5" s="40">
        <v>624</v>
      </c>
      <c r="K5" s="40">
        <v>4640.5166600000002</v>
      </c>
      <c r="L5" s="40">
        <v>20000</v>
      </c>
      <c r="M5" s="40">
        <v>9011.9169999999995</v>
      </c>
      <c r="N5" s="40">
        <v>14780.083000000001</v>
      </c>
      <c r="O5" s="40">
        <v>22080.082999999999</v>
      </c>
      <c r="P5" s="26">
        <v>159689.05304</v>
      </c>
      <c r="Q5" s="27"/>
      <c r="R5" s="27"/>
      <c r="S5" s="27"/>
      <c r="T5" s="27"/>
    </row>
    <row r="6" spans="1:20" ht="27" x14ac:dyDescent="0.3">
      <c r="A6" s="25" t="s">
        <v>33</v>
      </c>
      <c r="B6" s="40">
        <v>100905</v>
      </c>
      <c r="C6" s="40">
        <v>725</v>
      </c>
      <c r="D6" s="40">
        <v>75</v>
      </c>
      <c r="E6" s="40">
        <v>7500</v>
      </c>
      <c r="F6" s="40"/>
      <c r="G6" s="40">
        <v>5714.2857199999999</v>
      </c>
      <c r="H6" s="40"/>
      <c r="I6" s="40"/>
      <c r="J6" s="40">
        <v>150.08332999999999</v>
      </c>
      <c r="K6" s="40"/>
      <c r="L6" s="40"/>
      <c r="M6" s="40"/>
      <c r="N6" s="40">
        <v>87.5</v>
      </c>
      <c r="O6" s="40"/>
      <c r="P6" s="26">
        <v>115156.86904999999</v>
      </c>
      <c r="Q6" s="27"/>
      <c r="R6" s="27"/>
      <c r="S6" s="27"/>
      <c r="T6" s="27"/>
    </row>
    <row r="7" spans="1:20" ht="66.599999999999994" x14ac:dyDescent="0.3">
      <c r="A7" s="25" t="s">
        <v>34</v>
      </c>
      <c r="B7" s="40">
        <v>90869</v>
      </c>
      <c r="C7" s="40">
        <v>62623.79</v>
      </c>
      <c r="D7" s="40">
        <v>20067.25</v>
      </c>
      <c r="E7" s="40">
        <v>13569.165999999999</v>
      </c>
      <c r="F7" s="40">
        <v>5518.1679999999997</v>
      </c>
      <c r="G7" s="40">
        <v>18799.666669999999</v>
      </c>
      <c r="H7" s="40">
        <v>12326.636759999999</v>
      </c>
      <c r="I7" s="40">
        <v>7900</v>
      </c>
      <c r="J7" s="40">
        <v>19367.808000000001</v>
      </c>
      <c r="K7" s="40">
        <v>5744.8233399999999</v>
      </c>
      <c r="L7" s="40">
        <v>14662.334000000001</v>
      </c>
      <c r="M7" s="40">
        <v>13605.416999999999</v>
      </c>
      <c r="N7" s="40">
        <v>8105.5</v>
      </c>
      <c r="O7" s="40">
        <v>18610.667000000001</v>
      </c>
      <c r="P7" s="26">
        <v>311770.22677000001</v>
      </c>
      <c r="Q7" s="27"/>
      <c r="R7" s="27"/>
      <c r="S7" s="27"/>
      <c r="T7" s="27"/>
    </row>
    <row r="8" spans="1:20" ht="93" x14ac:dyDescent="0.3">
      <c r="A8" s="25" t="s">
        <v>35</v>
      </c>
      <c r="B8" s="40">
        <v>11706.730680000001</v>
      </c>
      <c r="C8" s="40">
        <v>2855.837</v>
      </c>
      <c r="D8" s="40">
        <v>2029.0619999999999</v>
      </c>
      <c r="E8" s="40">
        <v>841.05</v>
      </c>
      <c r="F8" s="40"/>
      <c r="G8" s="40">
        <v>83.6</v>
      </c>
      <c r="H8" s="40">
        <v>17</v>
      </c>
      <c r="I8" s="40"/>
      <c r="J8" s="40">
        <v>3719.0405300000002</v>
      </c>
      <c r="K8" s="40">
        <v>696.57683999999995</v>
      </c>
      <c r="L8" s="40">
        <v>570.90599999999995</v>
      </c>
      <c r="M8" s="40"/>
      <c r="N8" s="40"/>
      <c r="O8" s="40">
        <v>2926.098</v>
      </c>
      <c r="P8" s="26">
        <v>25445.90105</v>
      </c>
      <c r="Q8" s="27"/>
      <c r="R8" s="27"/>
      <c r="S8" s="27"/>
      <c r="T8" s="27"/>
    </row>
    <row r="9" spans="1:20" ht="66.599999999999994" x14ac:dyDescent="0.3">
      <c r="A9" s="25" t="s">
        <v>36</v>
      </c>
      <c r="B9" s="40">
        <v>-4700</v>
      </c>
      <c r="C9" s="40">
        <v>1469.4549999999999</v>
      </c>
      <c r="D9" s="40"/>
      <c r="E9" s="40"/>
      <c r="F9" s="40"/>
      <c r="G9" s="40">
        <v>5189.9892799999998</v>
      </c>
      <c r="H9" s="40"/>
      <c r="I9" s="40"/>
      <c r="J9" s="40"/>
      <c r="K9" s="40">
        <v>1674.8685800000001</v>
      </c>
      <c r="L9" s="40"/>
      <c r="M9" s="40"/>
      <c r="N9" s="40"/>
      <c r="O9" s="40"/>
      <c r="P9" s="26">
        <v>3634.31286</v>
      </c>
      <c r="Q9" s="27"/>
      <c r="R9" s="27"/>
      <c r="S9" s="27"/>
      <c r="T9" s="27"/>
    </row>
    <row r="10" spans="1:20" ht="79.8" x14ac:dyDescent="0.3">
      <c r="A10" s="25" t="s">
        <v>37</v>
      </c>
      <c r="B10" s="40">
        <v>289.19600000000003</v>
      </c>
      <c r="C10" s="40"/>
      <c r="D10" s="40"/>
      <c r="E10" s="40"/>
      <c r="F10" s="40">
        <v>20</v>
      </c>
      <c r="G10" s="40">
        <v>11.275</v>
      </c>
      <c r="H10" s="40"/>
      <c r="I10" s="40"/>
      <c r="J10" s="40">
        <v>30.649000000000001</v>
      </c>
      <c r="K10" s="40"/>
      <c r="L10" s="40"/>
      <c r="M10" s="40"/>
      <c r="N10" s="40"/>
      <c r="O10" s="40"/>
      <c r="P10" s="26">
        <v>351.12</v>
      </c>
      <c r="Q10" s="27"/>
      <c r="R10" s="27"/>
      <c r="S10" s="27"/>
      <c r="T10" s="27"/>
    </row>
    <row r="11" spans="1:20" ht="79.8" x14ac:dyDescent="0.3">
      <c r="A11" s="25" t="s">
        <v>38</v>
      </c>
      <c r="B11" s="40"/>
      <c r="C11" s="40">
        <v>3984.25</v>
      </c>
      <c r="D11" s="40">
        <v>661</v>
      </c>
      <c r="E11" s="40">
        <v>476.41699999999997</v>
      </c>
      <c r="F11" s="40">
        <v>158.75</v>
      </c>
      <c r="G11" s="40">
        <v>624.41666999999995</v>
      </c>
      <c r="H11" s="40">
        <v>151.92400000000001</v>
      </c>
      <c r="I11" s="40">
        <v>43</v>
      </c>
      <c r="J11" s="40"/>
      <c r="K11" s="40"/>
      <c r="L11" s="40">
        <v>272</v>
      </c>
      <c r="M11" s="40">
        <v>242.333</v>
      </c>
      <c r="N11" s="40">
        <v>250.166</v>
      </c>
      <c r="O11" s="40">
        <v>142.416</v>
      </c>
      <c r="P11" s="26">
        <v>7006.6726699999999</v>
      </c>
      <c r="Q11" s="27"/>
      <c r="R11" s="27"/>
      <c r="S11" s="27"/>
      <c r="T11" s="27"/>
    </row>
    <row r="12" spans="1:20" ht="93" x14ac:dyDescent="0.3">
      <c r="A12" s="25" t="s">
        <v>39</v>
      </c>
      <c r="B12" s="40">
        <v>430</v>
      </c>
      <c r="C12" s="40">
        <v>266</v>
      </c>
      <c r="D12" s="40">
        <v>172.25</v>
      </c>
      <c r="E12" s="40">
        <v>218.3</v>
      </c>
      <c r="F12" s="40">
        <v>86.084000000000003</v>
      </c>
      <c r="G12" s="40">
        <v>86.083330000000004</v>
      </c>
      <c r="H12" s="40">
        <v>70</v>
      </c>
      <c r="I12" s="40">
        <v>70</v>
      </c>
      <c r="J12" s="40">
        <v>303.09500000000003</v>
      </c>
      <c r="K12" s="40"/>
      <c r="L12" s="40">
        <v>206.69618</v>
      </c>
      <c r="M12" s="40">
        <v>262</v>
      </c>
      <c r="N12" s="40">
        <v>95</v>
      </c>
      <c r="O12" s="40">
        <v>106.98206</v>
      </c>
      <c r="P12" s="26">
        <v>2372.4905699999999</v>
      </c>
      <c r="Q12" s="27"/>
      <c r="R12" s="27"/>
      <c r="S12" s="27"/>
      <c r="T12" s="27"/>
    </row>
    <row r="13" spans="1:20" ht="53.4" x14ac:dyDescent="0.3">
      <c r="A13" s="25" t="s">
        <v>40</v>
      </c>
      <c r="B13" s="40">
        <v>600</v>
      </c>
      <c r="C13" s="40">
        <v>535.37099999999998</v>
      </c>
      <c r="D13" s="40">
        <v>445</v>
      </c>
      <c r="E13" s="40">
        <v>114.5</v>
      </c>
      <c r="F13" s="40">
        <v>200</v>
      </c>
      <c r="G13" s="40">
        <v>306</v>
      </c>
      <c r="H13" s="40">
        <v>85</v>
      </c>
      <c r="I13" s="40"/>
      <c r="J13" s="40">
        <v>337.17</v>
      </c>
      <c r="K13" s="40"/>
      <c r="L13" s="40">
        <v>78</v>
      </c>
      <c r="M13" s="40">
        <v>98.965999999999994</v>
      </c>
      <c r="N13" s="40">
        <v>125</v>
      </c>
      <c r="O13" s="40">
        <v>149.60176000000001</v>
      </c>
      <c r="P13" s="26">
        <v>3074.6087600000001</v>
      </c>
      <c r="Q13" s="27"/>
      <c r="R13" s="27"/>
      <c r="S13" s="27"/>
      <c r="T13" s="27"/>
    </row>
    <row r="14" spans="1:20" ht="79.8" x14ac:dyDescent="0.3">
      <c r="A14" s="25" t="s">
        <v>41</v>
      </c>
      <c r="B14" s="40">
        <v>700</v>
      </c>
      <c r="C14" s="40">
        <v>740.24099999999999</v>
      </c>
      <c r="D14" s="40">
        <v>74</v>
      </c>
      <c r="E14" s="40">
        <v>169.02500000000001</v>
      </c>
      <c r="F14" s="40">
        <v>49</v>
      </c>
      <c r="G14" s="40">
        <v>307.77999999999997</v>
      </c>
      <c r="H14" s="40">
        <v>13</v>
      </c>
      <c r="I14" s="40">
        <v>150</v>
      </c>
      <c r="J14" s="40">
        <v>372.47500000000002</v>
      </c>
      <c r="K14" s="40">
        <v>55</v>
      </c>
      <c r="L14" s="40">
        <v>174.97</v>
      </c>
      <c r="M14" s="40">
        <v>232.9</v>
      </c>
      <c r="N14" s="40">
        <v>391.83332999999999</v>
      </c>
      <c r="O14" s="40">
        <v>158.51631</v>
      </c>
      <c r="P14" s="26">
        <v>3588.74064</v>
      </c>
      <c r="Q14" s="27"/>
      <c r="R14" s="27"/>
      <c r="S14" s="27"/>
      <c r="T14" s="27"/>
    </row>
    <row r="15" spans="1:20" ht="106.2" x14ac:dyDescent="0.3">
      <c r="A15" s="25" t="s">
        <v>42</v>
      </c>
      <c r="B15" s="40">
        <v>24351.42325</v>
      </c>
      <c r="C15" s="40">
        <v>1993.8828000000001</v>
      </c>
      <c r="D15" s="40">
        <v>152</v>
      </c>
      <c r="E15" s="40"/>
      <c r="F15" s="40"/>
      <c r="G15" s="40"/>
      <c r="H15" s="40"/>
      <c r="I15" s="40"/>
      <c r="J15" s="40">
        <v>280</v>
      </c>
      <c r="K15" s="40"/>
      <c r="L15" s="40"/>
      <c r="M15" s="40"/>
      <c r="N15" s="40"/>
      <c r="O15" s="40"/>
      <c r="P15" s="26">
        <v>26777.306049999999</v>
      </c>
      <c r="Q15" s="27"/>
      <c r="R15" s="27"/>
      <c r="S15" s="27"/>
      <c r="T15" s="27"/>
    </row>
    <row r="16" spans="1:20" ht="93" x14ac:dyDescent="0.3">
      <c r="A16" s="25" t="s">
        <v>43</v>
      </c>
      <c r="B16" s="40"/>
      <c r="C16" s="40">
        <v>3572.261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26">
        <v>3572.261</v>
      </c>
      <c r="Q16" s="27"/>
      <c r="R16" s="27"/>
      <c r="S16" s="27"/>
      <c r="T16" s="27"/>
    </row>
    <row r="17" spans="1:20" ht="79.8" x14ac:dyDescent="0.3">
      <c r="A17" s="25" t="s">
        <v>44</v>
      </c>
      <c r="B17" s="40"/>
      <c r="C17" s="40">
        <v>390</v>
      </c>
      <c r="D17" s="40"/>
      <c r="E17" s="40"/>
      <c r="F17" s="40"/>
      <c r="G17" s="40">
        <v>18.754000000000001</v>
      </c>
      <c r="H17" s="40"/>
      <c r="I17" s="40"/>
      <c r="J17" s="40">
        <v>40</v>
      </c>
      <c r="K17" s="40"/>
      <c r="L17" s="40"/>
      <c r="M17" s="40">
        <v>11.4</v>
      </c>
      <c r="N17" s="40"/>
      <c r="O17" s="40"/>
      <c r="P17" s="26">
        <v>460.154</v>
      </c>
      <c r="Q17" s="27"/>
      <c r="R17" s="27"/>
      <c r="S17" s="27"/>
      <c r="T17" s="27"/>
    </row>
    <row r="18" spans="1:20" ht="317.39999999999998" x14ac:dyDescent="0.3">
      <c r="A18" s="25" t="s">
        <v>45</v>
      </c>
      <c r="B18" s="40">
        <v>12000</v>
      </c>
      <c r="C18" s="40">
        <v>9533.5278300000009</v>
      </c>
      <c r="D18" s="40">
        <v>1630</v>
      </c>
      <c r="E18" s="40">
        <v>1800</v>
      </c>
      <c r="F18" s="40">
        <v>210</v>
      </c>
      <c r="G18" s="40">
        <v>2200</v>
      </c>
      <c r="H18" s="40">
        <v>1260.0998400000001</v>
      </c>
      <c r="I18" s="40">
        <v>82.8</v>
      </c>
      <c r="J18" s="40">
        <v>3200</v>
      </c>
      <c r="K18" s="40">
        <v>1700</v>
      </c>
      <c r="L18" s="40">
        <v>1100</v>
      </c>
      <c r="M18" s="40">
        <v>1073</v>
      </c>
      <c r="N18" s="40">
        <v>1825</v>
      </c>
      <c r="O18" s="40">
        <v>1011.883</v>
      </c>
      <c r="P18" s="26">
        <v>38626.310669999999</v>
      </c>
      <c r="Q18" s="27"/>
      <c r="R18" s="27"/>
      <c r="S18" s="27"/>
      <c r="T18" s="27"/>
    </row>
    <row r="19" spans="1:20" ht="159" x14ac:dyDescent="0.3">
      <c r="A19" s="25" t="s">
        <v>46</v>
      </c>
      <c r="B19" s="40">
        <v>114428.5</v>
      </c>
      <c r="C19" s="40">
        <v>100000</v>
      </c>
      <c r="D19" s="40">
        <v>31752.302</v>
      </c>
      <c r="E19" s="40">
        <v>21500</v>
      </c>
      <c r="F19" s="40">
        <v>15000</v>
      </c>
      <c r="G19" s="40">
        <v>17200</v>
      </c>
      <c r="H19" s="40">
        <v>8000</v>
      </c>
      <c r="I19" s="40">
        <v>2000</v>
      </c>
      <c r="J19" s="40">
        <v>11482.976000000001</v>
      </c>
      <c r="K19" s="40">
        <v>5171.8829999999998</v>
      </c>
      <c r="L19" s="40">
        <v>25000</v>
      </c>
      <c r="M19" s="40">
        <v>12000</v>
      </c>
      <c r="N19" s="40">
        <v>3829</v>
      </c>
      <c r="O19" s="40">
        <v>10058.9</v>
      </c>
      <c r="P19" s="26">
        <v>377423.56099999999</v>
      </c>
      <c r="Q19" s="27"/>
      <c r="R19" s="27"/>
      <c r="S19" s="27"/>
      <c r="T19" s="27"/>
    </row>
    <row r="20" spans="1:20" ht="93" x14ac:dyDescent="0.3">
      <c r="A20" s="25" t="s">
        <v>47</v>
      </c>
      <c r="B20" s="40">
        <v>4797.37</v>
      </c>
      <c r="C20" s="40">
        <v>2953</v>
      </c>
      <c r="D20" s="40">
        <v>1042.509</v>
      </c>
      <c r="E20" s="40">
        <v>250</v>
      </c>
      <c r="F20" s="40"/>
      <c r="G20" s="40">
        <v>85.7</v>
      </c>
      <c r="H20" s="40"/>
      <c r="I20" s="40">
        <v>20.100000000000001</v>
      </c>
      <c r="J20" s="40"/>
      <c r="K20" s="40"/>
      <c r="L20" s="40">
        <v>1451.75594</v>
      </c>
      <c r="M20" s="40"/>
      <c r="N20" s="40">
        <v>226.321</v>
      </c>
      <c r="O20" s="40"/>
      <c r="P20" s="26">
        <v>10826.755939999999</v>
      </c>
      <c r="Q20" s="27"/>
      <c r="R20" s="27"/>
      <c r="S20" s="27"/>
      <c r="T20" s="27"/>
    </row>
    <row r="21" spans="1:20" ht="132.6" x14ac:dyDescent="0.3">
      <c r="A21" s="25" t="s">
        <v>48</v>
      </c>
      <c r="B21" s="40">
        <v>44.7</v>
      </c>
      <c r="C21" s="40">
        <v>26.068999999999999</v>
      </c>
      <c r="D21" s="40"/>
      <c r="E21" s="40"/>
      <c r="F21" s="40">
        <v>3.7250000000000001</v>
      </c>
      <c r="G21" s="40"/>
      <c r="H21" s="40">
        <v>2.262</v>
      </c>
      <c r="I21" s="40"/>
      <c r="J21" s="40">
        <v>7.4530000000000003</v>
      </c>
      <c r="K21" s="40"/>
      <c r="L21" s="40"/>
      <c r="M21" s="40"/>
      <c r="N21" s="40"/>
      <c r="O21" s="40"/>
      <c r="P21" s="26">
        <v>84.209000000000003</v>
      </c>
      <c r="Q21" s="27"/>
      <c r="R21" s="27"/>
      <c r="S21" s="27"/>
      <c r="T21" s="27"/>
    </row>
    <row r="22" spans="1:20" ht="119.4" x14ac:dyDescent="0.3">
      <c r="A22" s="25" t="s">
        <v>49</v>
      </c>
      <c r="B22" s="40">
        <v>3240.2579999999998</v>
      </c>
      <c r="C22" s="40">
        <v>2598.46029</v>
      </c>
      <c r="D22" s="40">
        <v>500</v>
      </c>
      <c r="E22" s="40">
        <v>200</v>
      </c>
      <c r="F22" s="40">
        <v>82.25</v>
      </c>
      <c r="G22" s="40">
        <v>450</v>
      </c>
      <c r="H22" s="40">
        <v>68.254999999999995</v>
      </c>
      <c r="I22" s="40">
        <v>18.3</v>
      </c>
      <c r="J22" s="40">
        <v>1431</v>
      </c>
      <c r="K22" s="40"/>
      <c r="L22" s="40">
        <v>320</v>
      </c>
      <c r="M22" s="40">
        <v>359</v>
      </c>
      <c r="N22" s="40"/>
      <c r="O22" s="40">
        <v>524.91399999999999</v>
      </c>
      <c r="P22" s="26">
        <v>9792.4372899999998</v>
      </c>
      <c r="Q22" s="27"/>
      <c r="R22" s="27"/>
      <c r="S22" s="27"/>
      <c r="T22" s="27"/>
    </row>
    <row r="23" spans="1:20" ht="119.4" x14ac:dyDescent="0.3">
      <c r="A23" s="25" t="s">
        <v>50</v>
      </c>
      <c r="B23" s="40">
        <v>119715.58100000001</v>
      </c>
      <c r="C23" s="40">
        <v>72900</v>
      </c>
      <c r="D23" s="40">
        <v>12699.495999999999</v>
      </c>
      <c r="E23" s="40">
        <v>7730</v>
      </c>
      <c r="F23" s="40">
        <v>2000</v>
      </c>
      <c r="G23" s="40">
        <v>6569.0720000000001</v>
      </c>
      <c r="H23" s="40">
        <v>2508.63</v>
      </c>
      <c r="I23" s="40">
        <v>814</v>
      </c>
      <c r="J23" s="40">
        <v>20988.929</v>
      </c>
      <c r="K23" s="40">
        <v>4235.9215899999999</v>
      </c>
      <c r="L23" s="40">
        <v>6308</v>
      </c>
      <c r="M23" s="40">
        <v>4200</v>
      </c>
      <c r="N23" s="40">
        <v>4432</v>
      </c>
      <c r="O23" s="40">
        <v>5129.93</v>
      </c>
      <c r="P23" s="26">
        <v>270231.55959000002</v>
      </c>
      <c r="Q23" s="27"/>
      <c r="R23" s="27"/>
      <c r="S23" s="27"/>
      <c r="T23" s="27"/>
    </row>
    <row r="24" spans="1:20" ht="66.599999999999994" x14ac:dyDescent="0.3">
      <c r="A24" s="25" t="s">
        <v>51</v>
      </c>
      <c r="B24" s="40">
        <v>35764.298560000003</v>
      </c>
      <c r="C24" s="40">
        <v>6165.7389999999996</v>
      </c>
      <c r="D24" s="40">
        <v>2150</v>
      </c>
      <c r="E24" s="40">
        <v>1627.25</v>
      </c>
      <c r="F24" s="40">
        <v>300</v>
      </c>
      <c r="G24" s="40">
        <v>3300</v>
      </c>
      <c r="H24" s="40">
        <v>435.23117000000002</v>
      </c>
      <c r="I24" s="40">
        <v>135</v>
      </c>
      <c r="J24" s="40">
        <v>1779.73684</v>
      </c>
      <c r="K24" s="40">
        <v>571.28099999999995</v>
      </c>
      <c r="L24" s="40">
        <v>243.28855999999999</v>
      </c>
      <c r="M24" s="40">
        <v>700</v>
      </c>
      <c r="N24" s="40">
        <v>1913.3012900000001</v>
      </c>
      <c r="O24" s="40">
        <v>1024.2940000000001</v>
      </c>
      <c r="P24" s="26">
        <v>56109.420420000002</v>
      </c>
      <c r="Q24" s="27"/>
      <c r="R24" s="27"/>
      <c r="S24" s="27"/>
      <c r="T24" s="27"/>
    </row>
    <row r="25" spans="1:20" ht="93" x14ac:dyDescent="0.3">
      <c r="A25" s="25" t="s">
        <v>52</v>
      </c>
      <c r="B25" s="40">
        <v>3200</v>
      </c>
      <c r="C25" s="40">
        <v>1993</v>
      </c>
      <c r="D25" s="40">
        <v>150.19999999999999</v>
      </c>
      <c r="E25" s="40">
        <v>250</v>
      </c>
      <c r="F25" s="40">
        <v>156</v>
      </c>
      <c r="G25" s="40">
        <v>137</v>
      </c>
      <c r="H25" s="40">
        <v>31.436</v>
      </c>
      <c r="I25" s="40">
        <v>41</v>
      </c>
      <c r="J25" s="40">
        <v>159</v>
      </c>
      <c r="K25" s="40"/>
      <c r="L25" s="40">
        <v>200</v>
      </c>
      <c r="M25" s="40"/>
      <c r="N25" s="40">
        <v>40</v>
      </c>
      <c r="O25" s="40"/>
      <c r="P25" s="26">
        <v>6357.6360000000004</v>
      </c>
      <c r="Q25" s="27"/>
      <c r="R25" s="27"/>
      <c r="S25" s="27"/>
      <c r="T25" s="27"/>
    </row>
    <row r="26" spans="1:20" ht="66.599999999999994" x14ac:dyDescent="0.3">
      <c r="A26" s="25" t="s">
        <v>53</v>
      </c>
      <c r="B26" s="40"/>
      <c r="C26" s="40">
        <v>3113.0583299999998</v>
      </c>
      <c r="D26" s="40"/>
      <c r="E26" s="40">
        <v>200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26">
        <v>3313.0583299999998</v>
      </c>
      <c r="Q26" s="27"/>
      <c r="R26" s="27"/>
      <c r="S26" s="27"/>
      <c r="T26" s="27"/>
    </row>
    <row r="27" spans="1:20" ht="40.200000000000003" x14ac:dyDescent="0.3">
      <c r="A27" s="25" t="s">
        <v>54</v>
      </c>
      <c r="B27" s="40">
        <v>198.56108</v>
      </c>
      <c r="C27" s="40">
        <v>24.820239999999998</v>
      </c>
      <c r="D27" s="40">
        <v>49.640479999999997</v>
      </c>
      <c r="E27" s="40"/>
      <c r="F27" s="40"/>
      <c r="G27" s="40">
        <v>49.640479999999997</v>
      </c>
      <c r="H27" s="40"/>
      <c r="I27" s="40"/>
      <c r="J27" s="40"/>
      <c r="K27" s="40">
        <v>24.820239999999998</v>
      </c>
      <c r="L27" s="40"/>
      <c r="M27" s="40">
        <v>6.5338599999999998</v>
      </c>
      <c r="N27" s="40">
        <v>52.052900000000001</v>
      </c>
      <c r="O27" s="40"/>
      <c r="P27" s="26">
        <v>406.06927999999999</v>
      </c>
      <c r="Q27" s="27"/>
      <c r="R27" s="27"/>
      <c r="S27" s="27"/>
      <c r="T27" s="27"/>
    </row>
    <row r="28" spans="1:20" ht="66.599999999999994" x14ac:dyDescent="0.3">
      <c r="A28" s="25" t="s">
        <v>55</v>
      </c>
      <c r="B28" s="40"/>
      <c r="C28" s="40"/>
      <c r="D28" s="40"/>
      <c r="E28" s="40"/>
      <c r="F28" s="40"/>
      <c r="G28" s="40"/>
      <c r="H28" s="40"/>
      <c r="I28" s="40"/>
      <c r="J28" s="40"/>
      <c r="K28" s="40">
        <v>105.26316</v>
      </c>
      <c r="L28" s="40"/>
      <c r="M28" s="40"/>
      <c r="N28" s="40"/>
      <c r="O28" s="40"/>
      <c r="P28" s="26">
        <v>105.26316</v>
      </c>
      <c r="Q28" s="27"/>
      <c r="R28" s="27"/>
      <c r="S28" s="27"/>
      <c r="T28" s="27"/>
    </row>
    <row r="29" spans="1:20" ht="79.8" x14ac:dyDescent="0.3">
      <c r="A29" s="25" t="s">
        <v>56</v>
      </c>
      <c r="B29" s="40">
        <v>43035.117960000003</v>
      </c>
      <c r="C29" s="40"/>
      <c r="D29" s="40"/>
      <c r="E29" s="40"/>
      <c r="F29" s="40"/>
      <c r="G29" s="40">
        <v>100.5</v>
      </c>
      <c r="H29" s="40"/>
      <c r="I29" s="40"/>
      <c r="J29" s="40"/>
      <c r="K29" s="40"/>
      <c r="L29" s="40"/>
      <c r="M29" s="40"/>
      <c r="N29" s="40"/>
      <c r="O29" s="40"/>
      <c r="P29" s="26">
        <v>43135.617960000003</v>
      </c>
      <c r="Q29" s="27"/>
      <c r="R29" s="27"/>
      <c r="S29" s="27"/>
      <c r="T29" s="27"/>
    </row>
    <row r="30" spans="1:20" x14ac:dyDescent="0.3">
      <c r="A30" s="33" t="s">
        <v>57</v>
      </c>
      <c r="B30" s="41">
        <v>561575.73652999999</v>
      </c>
      <c r="C30" s="41">
        <v>292882.92914999998</v>
      </c>
      <c r="D30" s="41">
        <v>92947.376139999993</v>
      </c>
      <c r="E30" s="41">
        <v>64745.290999999997</v>
      </c>
      <c r="F30" s="41">
        <v>31747.895</v>
      </c>
      <c r="G30" s="41">
        <v>85080.929810000001</v>
      </c>
      <c r="H30" s="41">
        <v>31079.927169999999</v>
      </c>
      <c r="I30" s="41">
        <v>19888.7</v>
      </c>
      <c r="J30" s="41">
        <v>65635.749030000006</v>
      </c>
      <c r="K30" s="41">
        <v>24811.023010000001</v>
      </c>
      <c r="L30" s="41">
        <v>70587.950679999994</v>
      </c>
      <c r="M30" s="41">
        <v>41803.46686</v>
      </c>
      <c r="N30" s="41">
        <v>36152.757519999999</v>
      </c>
      <c r="O30" s="41">
        <v>61924.285129999997</v>
      </c>
      <c r="P30" s="26">
        <v>1480864.01703</v>
      </c>
      <c r="Q30" s="34"/>
      <c r="R30" s="34"/>
      <c r="S30" s="34"/>
      <c r="T30" s="34"/>
    </row>
    <row r="32" spans="1:20" x14ac:dyDescent="0.3">
      <c r="A32" s="37" t="s">
        <v>30</v>
      </c>
      <c r="B32" s="36">
        <f>Учреждения!B65+'Муниципальные районы'!P30</f>
        <v>3086219.05137</v>
      </c>
    </row>
    <row r="33" spans="1:2" ht="32.25" customHeight="1" x14ac:dyDescent="0.3">
      <c r="A33" s="37" t="str">
        <f>CONCATENATE("Остатки бюджетных средств на ",C2,"г.")</f>
        <v>Остатки бюджетных средств на 03.06.2016г.</v>
      </c>
      <c r="B33" s="36">
        <v>940857.7</v>
      </c>
    </row>
  </sheetData>
  <pageMargins left="0.23622047244094491" right="0.23622047244094491" top="0.74803149606299213" bottom="0.74803149606299213" header="0.31496062992125984" footer="0.31496062992125984"/>
  <pageSetup paperSize="9" scale="6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2016-06-07T02:33:39Z</dcterms:modified>
</cp:coreProperties>
</file>