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Бюджетополучатели" sheetId="1" r:id="rId1"/>
    <sheet name="Муниципальные районы" sheetId="2" r:id="rId2"/>
  </sheets>
  <definedNames>
    <definedName name="EndData">Бюджетополучатели!$E$4</definedName>
    <definedName name="EndData1">Бюджетополучатели!$E$2</definedName>
    <definedName name="EndData2">'Муниципальные районы'!$A$1</definedName>
    <definedName name="period">Бюджетополучатели!$E$5</definedName>
    <definedName name="StartData">Бюджетополучатели!$E$3</definedName>
    <definedName name="StartData1">Бюджетополучатели!$E$1</definedName>
    <definedName name="Year">Бюджетополучатели!$E$6</definedName>
    <definedName name="_xlnm.Print_Titles" localSheetId="0">Бюджетополучатели!$19:$20</definedName>
    <definedName name="_xlnm.Print_Titles" localSheetId="1">'Муниципальные районы'!$1:$3</definedName>
    <definedName name="_xlnm.Print_Area" localSheetId="0">Бюджетополучатели!$A$1:$D$63</definedName>
    <definedName name="_xlnm.Print_Area" localSheetId="1">'Муниципальные районы'!$A$1:$P$42</definedName>
  </definedNames>
  <calcPr calcId="152511"/>
</workbook>
</file>

<file path=xl/calcChain.xml><?xml version="1.0" encoding="utf-8"?>
<calcChain xmlns="http://schemas.openxmlformats.org/spreadsheetml/2006/main">
  <c r="D12" i="1" l="1"/>
  <c r="D5" i="1"/>
  <c r="D8" i="1"/>
  <c r="D9" i="1"/>
  <c r="H1" i="1" l="1"/>
  <c r="F1" i="1" l="1"/>
  <c r="E5" i="1" s="1"/>
  <c r="A2" i="1" s="1"/>
  <c r="A2" i="2" l="1"/>
  <c r="G1" i="1" l="1"/>
  <c r="A4" i="1" s="1"/>
  <c r="G2" i="1"/>
  <c r="F2" i="1"/>
</calcChain>
</file>

<file path=xl/sharedStrings.xml><?xml version="1.0" encoding="utf-8"?>
<sst xmlns="http://schemas.openxmlformats.org/spreadsheetml/2006/main" count="118" uniqueCount="117">
  <si>
    <t>тыс.рублей</t>
  </si>
  <si>
    <t>Собственные доходы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</si>
  <si>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</si>
  <si>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</si>
  <si>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</si>
  <si>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</si>
  <si>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</si>
  <si>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</si>
  <si>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</si>
  <si>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БАЛАНС</t>
  </si>
  <si>
    <t>Финансовая помощь из федерального бюджета</t>
  </si>
  <si>
    <t>в т.ч. целевые средства</t>
  </si>
  <si>
    <t>ИТОГО ДОХОДОВ</t>
  </si>
  <si>
    <t>ИТОГО РАСХОДОВ</t>
  </si>
  <si>
    <t>из них:</t>
  </si>
  <si>
    <t>целевые средства:</t>
  </si>
  <si>
    <t>Расшифровка расходов: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</si>
  <si>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</si>
  <si>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</si>
  <si>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</si>
  <si>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</si>
  <si>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</si>
  <si>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</si>
  <si>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</si>
  <si>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</si>
  <si>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</si>
  <si>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</si>
  <si>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</si>
  <si>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</si>
  <si>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</si>
  <si>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</si>
  <si>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</si>
  <si>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</si>
  <si>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</si>
  <si>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</si>
  <si>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</si>
  <si>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</si>
  <si>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</si>
  <si>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</si>
  <si>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</si>
  <si>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для осуществления  полномочий органов государственной власти Камчатского края по расчету и предоставлению дотаций  бюджетам поселений</t>
  </si>
  <si>
    <t>Субвенции для осуществления 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</si>
  <si>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для осуществления отдельных  государственных полномочий Камчатского края  по социальному обслуживанию граждан в Камчатском крае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</si>
  <si>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</si>
  <si>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</si>
  <si>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</si>
  <si>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для осуществления  государственных полномочий по опеке и попечительству в Камчатском крае в части  расходов на выплату вознаграждения опекунам совершеннолетних недееспособных граждан, проживающим в Камчатском крае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</si>
  <si>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</si>
  <si>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</si>
  <si>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</si>
  <si>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</si>
  <si>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</si>
  <si>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</si>
  <si>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</si>
  <si>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</si>
  <si>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</si>
  <si>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</si>
  <si>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Иные межбюджетные трансферты на проведение краевого фестиваля "Сохраним лососей ВМЕСТЕ!" в Усть-Большерецком муниципальном районе</t>
  </si>
  <si>
    <t>Иные межбюджетные трансферты на погашение кредиторской задолженности за выполненные работы по объекту «Здание городской поликлиники с реабилитационным центром для инвалидов по ул. Индустриальная (здание водно-оздоровительных процедур и завершение строительно-монтажных работ основного здания)»</t>
  </si>
  <si>
    <t>Расходы, связанные с особым режимом безопасного функционирования закрытых административно-территориальных образований</t>
  </si>
  <si>
    <t>Реализация мероприятий федеральной целевой программы "Устойчивое развитие сельских территорий на 2014 - 2017 годы и на период до 2020 года"</t>
  </si>
  <si>
    <t>Мероприятия подпрограммы "Обеспечение жильем молодых семей" федеральной целевой программы "Жилище" на 2015 - 2020 годы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</si>
  <si>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</si>
  <si>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</si>
  <si>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Реализация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</si>
  <si>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</si>
  <si>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Реализация мероприятий федеральной целевой программы "Устойчивое развитие сельских территорий на 2014 - 2017 годы и на период до 2020 года" (софинансирование за счет средств краевого бюджета)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</si>
  <si>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(софинансирование за счет средств краевого бюджета)</t>
  </si>
  <si>
    <t>Всего: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</si>
  <si>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</si>
  <si>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</si>
  <si>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</si>
  <si>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</si>
  <si>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</si>
  <si>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</si>
  <si>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</si>
  <si>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</si>
  <si>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</si>
  <si>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</si>
  <si>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</si>
  <si>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</si>
  <si>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</si>
  <si>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</si>
  <si>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</si>
  <si>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</si>
  <si>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</si>
  <si>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</si>
  <si>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</si>
  <si>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</si>
  <si>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</si>
  <si>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</si>
  <si>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</si>
  <si>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</si>
  <si>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</si>
  <si>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</si>
  <si>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</si>
  <si>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</si>
  <si>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Государственная инспекция по контролю в сфере закупок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</si>
  <si>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</si>
  <si>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</si>
  <si>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</si>
  <si>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</si>
  <si>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</si>
  <si>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</si>
  <si>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</si>
  <si>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</si>
  <si>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</si>
  <si>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</si>
  <si>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</si>
  <si>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31.05.2016</t>
  </si>
  <si>
    <t>01.05.2016</t>
  </si>
  <si>
    <t>Иные межбюджетные трансферты на обеспечение членов Совета Федерации и их помощников в субъектах Российской Федерации по членам Совета Федерации и их помощникам в рамках непрограммного направления деятельности "Совет Федерации Федерального Собрания Российской Федерации"</t>
  </si>
  <si>
    <t>Иные межбюджетные трансферты на обеспечение деятельности депутатов Государственной Думы и их помощников в избирательных округах по депутатам Государственной Думы и их помощникам в рамках непрограммного направления деятельности "Государственная Дума Федерального Собрания Российской Федерации"</t>
  </si>
  <si>
    <t>Субсидии бюджетам субъектов Российской Федерации и муниципальных образований на реализацию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</t>
  </si>
  <si>
    <t>Разработка и реализация комплекса мер по оказанию поддержки детям, оказавшимся в трудной жизненной ситуации (расходы за счет Фонда поддержки детей, находящихся в трудной жизненной ситуации)</t>
  </si>
  <si>
    <t>Субсидии бюджетам субъектов Российской Федерации и муниципальных образований на финансовое обеспечение мероприятий по экономическому и социальному развитию Дальнего Востока и Забайкалья на период до 2013 года 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</si>
  <si>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 xml:space="preserve">Остатки средств на 01.06.2016 года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</si>
</sst>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2" fillId="0" borderId="0"/>
    <xf numFmtId="0" fontId="23" fillId="0" borderId="0" applyNumberFormat="0" applyBorder="0" applyAlignment="0"/>
    <xf numFmtId="0" fontId="23" fillId="0" borderId="0" applyNumberFormat="0" applyBorder="0" applyAlignment="0"/>
    <xf numFmtId="0" fontId="23" fillId="0" borderId="0" applyNumberFormat="0" applyBorder="0" applyAlignment="0"/>
    <xf numFmtId="0" fontId="23" fillId="0" borderId="0" applyNumberFormat="0" applyBorder="0" applyAlignment="0"/>
    <xf numFmtId="0" fontId="23" fillId="0" borderId="0"/>
  </cellStyleXfs>
  <cellXfs count="56">
    <xf numFmtId="0" fontId="0" fillId="0" borderId="0" xfId="0"/>
    <xf numFmtId="0" fontId="3" fillId="0" borderId="0" xfId="0" applyFont="1" applyBorder="1" applyAlignment="1"/>
    <xf numFmtId="0" fontId="3" fillId="0" borderId="0" xfId="0" applyFont="1"/>
    <xf numFmtId="0" fontId="4" fillId="0" borderId="0" xfId="0" applyFont="1" applyBorder="1" applyAlignment="1">
      <alignment horizontal="right"/>
    </xf>
    <xf numFmtId="164" fontId="3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49" fontId="3" fillId="0" borderId="4" xfId="0" applyNumberFormat="1" applyFont="1" applyBorder="1" applyAlignment="1">
      <alignment horizontal="left" vertical="center" wrapText="1"/>
    </xf>
    <xf numFmtId="0" fontId="6" fillId="2" borderId="0" xfId="0" applyFont="1" applyFill="1" applyBorder="1" applyAlignment="1"/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8" fillId="0" borderId="0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5" fillId="2" borderId="4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1" fillId="0" borderId="4" xfId="0" applyFont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/>
    </xf>
    <xf numFmtId="164" fontId="17" fillId="0" borderId="4" xfId="0" applyNumberFormat="1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left" wrapText="1"/>
    </xf>
    <xf numFmtId="0" fontId="0" fillId="0" borderId="0" xfId="0"/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</cellXfs>
  <cellStyles count="7">
    <cellStyle name="Обычный" xfId="0" builtinId="0"/>
    <cellStyle name="Обычный 2" xfId="2"/>
    <cellStyle name="Обычный 2 2" xfId="3"/>
    <cellStyle name="Обычный 2 3" xfId="4"/>
    <cellStyle name="Обычный 2 4" xfId="5"/>
    <cellStyle name="Обычный 3" xfId="6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Normal="100" zoomScaleSheetLayoutView="100" workbookViewId="0">
      <selection activeCell="A24" sqref="A24"/>
    </sheetView>
  </sheetViews>
  <sheetFormatPr defaultRowHeight="15" x14ac:dyDescent="0.25"/>
  <cols>
    <col min="1" max="1" width="78.5703125" customWidth="1"/>
    <col min="2" max="2" width="18.140625" customWidth="1"/>
    <col min="3" max="3" width="20" customWidth="1"/>
    <col min="4" max="4" width="16.5703125" customWidth="1"/>
    <col min="5" max="5" width="12.5703125" customWidth="1"/>
    <col min="6" max="6" width="16" bestFit="1" customWidth="1"/>
    <col min="8" max="8" width="10.140625" bestFit="1" customWidth="1"/>
  </cols>
  <sheetData>
    <row r="1" spans="1:8" ht="15.75" x14ac:dyDescent="0.25">
      <c r="A1" s="35" t="s">
        <v>9</v>
      </c>
      <c r="B1" s="35"/>
      <c r="C1" s="35"/>
      <c r="D1" s="35"/>
      <c r="E1" s="22" t="s">
        <v>110</v>
      </c>
      <c r="F1" s="23" t="str">
        <f>TEXT(E1,"[$-FC19]ММ")</f>
        <v>05</v>
      </c>
      <c r="G1" s="23" t="str">
        <f>TEXT(E1,"[$-FC19]ДД.ММ.ГГГ \г")</f>
        <v>01.05.2016 г</v>
      </c>
      <c r="H1" s="23" t="str">
        <f>TEXT(E1,"[$-FC19]ГГГГ")</f>
        <v>2016</v>
      </c>
    </row>
    <row r="2" spans="1:8" ht="15.75" x14ac:dyDescent="0.25">
      <c r="A2" s="35" t="str">
        <f>CONCATENATE("доходов и расходов краевого бюджета за ",period," ",H1," года")</f>
        <v>доходов и расходов краевого бюджета за май 2016 года</v>
      </c>
      <c r="B2" s="35"/>
      <c r="C2" s="35"/>
      <c r="D2" s="35"/>
      <c r="E2" s="22" t="s">
        <v>109</v>
      </c>
      <c r="F2" s="23" t="str">
        <f>TEXT(E2,"[$-FC19]ДД ММММ ГГГ \г")</f>
        <v>31 мая 2016 г</v>
      </c>
      <c r="G2" s="23" t="str">
        <f>TEXT(E2,"[$-FC19]ДД.ММ.ГГГ \г")</f>
        <v>31.05.2016 г</v>
      </c>
      <c r="H2" s="24"/>
    </row>
    <row r="3" spans="1:8" x14ac:dyDescent="0.25">
      <c r="A3" s="1"/>
      <c r="B3" s="2"/>
      <c r="C3" s="2"/>
      <c r="D3" s="3" t="s">
        <v>0</v>
      </c>
      <c r="E3" s="23"/>
      <c r="F3" s="23"/>
      <c r="G3" s="23"/>
      <c r="H3" s="23"/>
    </row>
    <row r="4" spans="1:8" x14ac:dyDescent="0.25">
      <c r="A4" s="36" t="str">
        <f>CONCATENATE("Остаток средств на ",G1,"ода")</f>
        <v>Остаток средств на 01.05.2016 года</v>
      </c>
      <c r="B4" s="37"/>
      <c r="C4" s="37"/>
      <c r="D4" s="54">
        <v>4335266.2</v>
      </c>
      <c r="E4" s="24"/>
      <c r="F4" s="23"/>
      <c r="G4" s="23"/>
      <c r="H4" s="23"/>
    </row>
    <row r="5" spans="1:8" x14ac:dyDescent="0.25">
      <c r="A5" s="39" t="s">
        <v>1</v>
      </c>
      <c r="B5" s="45"/>
      <c r="C5" s="45"/>
      <c r="D5" s="4">
        <f>D8-D6</f>
        <v>1717894.3931200001</v>
      </c>
      <c r="E5" s="23" t="str">
        <f>IF(F1="01","январь",(IF(F1="02","февраль",(IF(F1="03","март",(IF(F1="04","апрель",(IF(F1="05","май",(IF(F1="06","июнь",(IF(F1="07","июль",(IF(F1="08","август",(IF(F1="09","сентябрь",(IF(F1="08","август",(IF(F1="09","сентябрь",(IF(F1="10","октябрь",(IF(F1="11","ноябрь","декабрь")))))))))))))))))))))))))</f>
        <v>май</v>
      </c>
      <c r="F5" s="23"/>
      <c r="G5" s="23"/>
      <c r="H5" s="23"/>
    </row>
    <row r="6" spans="1:8" x14ac:dyDescent="0.25">
      <c r="A6" s="46" t="s">
        <v>10</v>
      </c>
      <c r="B6" s="45"/>
      <c r="C6" s="45"/>
      <c r="D6" s="6">
        <v>3179185.5</v>
      </c>
      <c r="E6" s="23"/>
      <c r="F6" s="23"/>
      <c r="G6" s="23"/>
      <c r="H6" s="23"/>
    </row>
    <row r="7" spans="1:8" x14ac:dyDescent="0.25">
      <c r="A7" s="46" t="s">
        <v>11</v>
      </c>
      <c r="B7" s="45"/>
      <c r="C7" s="45"/>
      <c r="D7" s="6">
        <v>324247.5</v>
      </c>
    </row>
    <row r="8" spans="1:8" x14ac:dyDescent="0.25">
      <c r="A8" s="47" t="s">
        <v>12</v>
      </c>
      <c r="B8" s="48"/>
      <c r="C8" s="48"/>
      <c r="D8" s="51">
        <f>D10-D4+D9</f>
        <v>4897079.8931200001</v>
      </c>
    </row>
    <row r="9" spans="1:8" x14ac:dyDescent="0.25">
      <c r="A9" s="47" t="s">
        <v>13</v>
      </c>
      <c r="B9" s="48"/>
      <c r="C9" s="48"/>
      <c r="D9" s="51">
        <f>B61+'Муниципальные районы'!P39</f>
        <v>5268301.7931200005</v>
      </c>
    </row>
    <row r="10" spans="1:8" x14ac:dyDescent="0.25">
      <c r="A10" s="38" t="s">
        <v>116</v>
      </c>
      <c r="B10" s="39"/>
      <c r="C10" s="39"/>
      <c r="D10" s="5">
        <v>3964044.3</v>
      </c>
    </row>
    <row r="11" spans="1:8" x14ac:dyDescent="0.25">
      <c r="A11" s="49" t="s">
        <v>14</v>
      </c>
      <c r="B11" s="50"/>
      <c r="C11" s="50"/>
      <c r="D11" s="5"/>
    </row>
    <row r="12" spans="1:8" x14ac:dyDescent="0.25">
      <c r="A12" s="49" t="s">
        <v>15</v>
      </c>
      <c r="B12" s="50"/>
      <c r="C12" s="50"/>
      <c r="D12" s="5">
        <f>SUM(D13:D17)</f>
        <v>724667.10000000009</v>
      </c>
    </row>
    <row r="13" spans="1:8" s="53" customFormat="1" ht="45.75" customHeight="1" x14ac:dyDescent="0.25">
      <c r="A13" s="52" t="s">
        <v>111</v>
      </c>
      <c r="B13" s="39"/>
      <c r="C13" s="39"/>
      <c r="D13" s="55">
        <v>18.3</v>
      </c>
    </row>
    <row r="14" spans="1:8" s="53" customFormat="1" ht="51" customHeight="1" x14ac:dyDescent="0.25">
      <c r="A14" s="52" t="s">
        <v>112</v>
      </c>
      <c r="B14" s="39"/>
      <c r="C14" s="39"/>
      <c r="D14" s="55">
        <v>44.5</v>
      </c>
    </row>
    <row r="15" spans="1:8" s="53" customFormat="1" ht="63.75" customHeight="1" x14ac:dyDescent="0.25">
      <c r="A15" s="52" t="s">
        <v>113</v>
      </c>
      <c r="B15" s="39"/>
      <c r="C15" s="39"/>
      <c r="D15" s="55">
        <v>67655.8</v>
      </c>
    </row>
    <row r="16" spans="1:8" s="53" customFormat="1" ht="31.5" customHeight="1" x14ac:dyDescent="0.25">
      <c r="A16" s="52" t="s">
        <v>114</v>
      </c>
      <c r="B16" s="39"/>
      <c r="C16" s="39"/>
      <c r="D16" s="55">
        <v>1.6</v>
      </c>
    </row>
    <row r="17" spans="1:4" s="53" customFormat="1" ht="46.5" customHeight="1" x14ac:dyDescent="0.25">
      <c r="A17" s="52" t="s">
        <v>115</v>
      </c>
      <c r="B17" s="39"/>
      <c r="C17" s="39"/>
      <c r="D17" s="55">
        <v>656946.9</v>
      </c>
    </row>
    <row r="18" spans="1:4" ht="23.25" customHeight="1" x14ac:dyDescent="0.25">
      <c r="A18" s="19" t="s">
        <v>16</v>
      </c>
      <c r="B18" s="7"/>
      <c r="C18" s="7"/>
      <c r="D18" s="8"/>
    </row>
    <row r="19" spans="1:4" ht="23.25" customHeight="1" x14ac:dyDescent="0.25">
      <c r="A19" s="40" t="s">
        <v>17</v>
      </c>
      <c r="B19" s="42" t="s">
        <v>2</v>
      </c>
      <c r="C19" s="43" t="s">
        <v>3</v>
      </c>
      <c r="D19" s="44"/>
    </row>
    <row r="20" spans="1:4" ht="31.5" customHeight="1" x14ac:dyDescent="0.25">
      <c r="A20" s="41"/>
      <c r="B20" s="42"/>
      <c r="C20" s="20" t="s">
        <v>4</v>
      </c>
      <c r="D20" s="20" t="s">
        <v>5</v>
      </c>
    </row>
    <row r="21" spans="1:4" x14ac:dyDescent="0.25">
      <c r="A21" s="9" t="s">
        <v>69</v>
      </c>
      <c r="B21" s="31">
        <v>16932.973379999999</v>
      </c>
      <c r="C21" s="31">
        <v>11718.182580000001</v>
      </c>
      <c r="D21" s="31">
        <v>2815.7319200000002</v>
      </c>
    </row>
    <row r="22" spans="1:4" x14ac:dyDescent="0.25">
      <c r="A22" s="9" t="s">
        <v>70</v>
      </c>
      <c r="B22" s="31">
        <v>2777.0357399999998</v>
      </c>
      <c r="C22" s="31">
        <v>1483.27171</v>
      </c>
      <c r="D22" s="31"/>
    </row>
    <row r="23" spans="1:4" x14ac:dyDescent="0.25">
      <c r="A23" s="9" t="s">
        <v>71</v>
      </c>
      <c r="B23" s="31">
        <v>8606.1315099999993</v>
      </c>
      <c r="C23" s="31">
        <v>7475.5562600000003</v>
      </c>
      <c r="D23" s="31">
        <v>1130.5752500000001</v>
      </c>
    </row>
    <row r="24" spans="1:4" x14ac:dyDescent="0.25">
      <c r="A24" s="9" t="s">
        <v>72</v>
      </c>
      <c r="B24" s="31">
        <v>109959.19379</v>
      </c>
      <c r="C24" s="31">
        <v>16973.101579999999</v>
      </c>
      <c r="D24" s="31">
        <v>4539.78802</v>
      </c>
    </row>
    <row r="25" spans="1:4" ht="30" x14ac:dyDescent="0.25">
      <c r="A25" s="9" t="s">
        <v>73</v>
      </c>
      <c r="B25" s="31">
        <v>147523.57871</v>
      </c>
      <c r="C25" s="31">
        <v>1862.32089</v>
      </c>
      <c r="D25" s="31">
        <v>948.50707</v>
      </c>
    </row>
    <row r="26" spans="1:4" x14ac:dyDescent="0.25">
      <c r="A26" s="9" t="s">
        <v>74</v>
      </c>
      <c r="B26" s="31">
        <v>10583.53543</v>
      </c>
      <c r="C26" s="31">
        <v>1768.3761500000001</v>
      </c>
      <c r="D26" s="31">
        <v>545.76378999999997</v>
      </c>
    </row>
    <row r="27" spans="1:4" x14ac:dyDescent="0.25">
      <c r="A27" s="9" t="s">
        <v>75</v>
      </c>
      <c r="B27" s="31">
        <v>6143.0445399999999</v>
      </c>
      <c r="C27" s="31">
        <v>1200.49722</v>
      </c>
      <c r="D27" s="31">
        <v>326.45620000000002</v>
      </c>
    </row>
    <row r="28" spans="1:4" ht="30" x14ac:dyDescent="0.25">
      <c r="A28" s="9" t="s">
        <v>76</v>
      </c>
      <c r="B28" s="31">
        <v>395469.51280000003</v>
      </c>
      <c r="C28" s="31">
        <v>3464.8443000000002</v>
      </c>
      <c r="D28" s="31">
        <v>880.81740000000002</v>
      </c>
    </row>
    <row r="29" spans="1:4" x14ac:dyDescent="0.25">
      <c r="A29" s="9" t="s">
        <v>77</v>
      </c>
      <c r="B29" s="31">
        <v>17516.577799999999</v>
      </c>
      <c r="C29" s="31">
        <v>3570.6942300000001</v>
      </c>
      <c r="D29" s="31">
        <v>998.66542000000004</v>
      </c>
    </row>
    <row r="30" spans="1:4" x14ac:dyDescent="0.25">
      <c r="A30" s="9" t="s">
        <v>78</v>
      </c>
      <c r="B30" s="31">
        <v>101730.63886000001</v>
      </c>
      <c r="C30" s="31">
        <v>5824.5848100000003</v>
      </c>
      <c r="D30" s="31">
        <v>1772.9738199999999</v>
      </c>
    </row>
    <row r="31" spans="1:4" x14ac:dyDescent="0.25">
      <c r="A31" s="9" t="s">
        <v>79</v>
      </c>
      <c r="B31" s="31">
        <v>311594.34113999997</v>
      </c>
      <c r="C31" s="31">
        <v>5058.4846200000002</v>
      </c>
      <c r="D31" s="31">
        <v>1373.0038099999999</v>
      </c>
    </row>
    <row r="32" spans="1:4" x14ac:dyDescent="0.25">
      <c r="A32" s="9" t="s">
        <v>80</v>
      </c>
      <c r="B32" s="31">
        <v>653086.49838</v>
      </c>
      <c r="C32" s="31">
        <v>11593.18064</v>
      </c>
      <c r="D32" s="31">
        <v>3415.1541499999998</v>
      </c>
    </row>
    <row r="33" spans="1:4" x14ac:dyDescent="0.25">
      <c r="A33" s="9" t="s">
        <v>81</v>
      </c>
      <c r="B33" s="31">
        <v>536787.99135000003</v>
      </c>
      <c r="C33" s="31">
        <v>19313.312580000002</v>
      </c>
      <c r="D33" s="31">
        <v>3842.0167799999999</v>
      </c>
    </row>
    <row r="34" spans="1:4" x14ac:dyDescent="0.25">
      <c r="A34" s="9" t="s">
        <v>82</v>
      </c>
      <c r="B34" s="31">
        <v>47362.940309999998</v>
      </c>
      <c r="C34" s="31">
        <v>1055.62806</v>
      </c>
      <c r="D34" s="31">
        <v>427.65726000000001</v>
      </c>
    </row>
    <row r="35" spans="1:4" ht="30" x14ac:dyDescent="0.25">
      <c r="A35" s="9" t="s">
        <v>83</v>
      </c>
      <c r="B35" s="31">
        <v>83130.461079999994</v>
      </c>
      <c r="C35" s="31">
        <v>48593.553099999997</v>
      </c>
      <c r="D35" s="31">
        <v>13706.50902</v>
      </c>
    </row>
    <row r="36" spans="1:4" x14ac:dyDescent="0.25">
      <c r="A36" s="9" t="s">
        <v>84</v>
      </c>
      <c r="B36" s="31">
        <v>20384.816630000001</v>
      </c>
      <c r="C36" s="31">
        <v>1074.1817599999999</v>
      </c>
      <c r="D36" s="31">
        <v>256.83116000000001</v>
      </c>
    </row>
    <row r="37" spans="1:4" ht="30" x14ac:dyDescent="0.25">
      <c r="A37" s="9" t="s">
        <v>85</v>
      </c>
      <c r="B37" s="31">
        <v>23758.027979999999</v>
      </c>
      <c r="C37" s="31">
        <v>3469.6042499999999</v>
      </c>
      <c r="D37" s="31">
        <v>1338.8324500000001</v>
      </c>
    </row>
    <row r="38" spans="1:4" x14ac:dyDescent="0.25">
      <c r="A38" s="9" t="s">
        <v>86</v>
      </c>
      <c r="B38" s="31">
        <v>4548.1547300000002</v>
      </c>
      <c r="C38" s="31">
        <v>1807.98386</v>
      </c>
      <c r="D38" s="31">
        <v>514.79351999999994</v>
      </c>
    </row>
    <row r="39" spans="1:4" x14ac:dyDescent="0.25">
      <c r="A39" s="9" t="s">
        <v>87</v>
      </c>
      <c r="B39" s="31">
        <v>3119.3542000000002</v>
      </c>
      <c r="C39" s="31">
        <v>1692.4043300000001</v>
      </c>
      <c r="D39" s="31">
        <v>515.23098000000005</v>
      </c>
    </row>
    <row r="40" spans="1:4" ht="30" x14ac:dyDescent="0.25">
      <c r="A40" s="9" t="s">
        <v>88</v>
      </c>
      <c r="B40" s="31">
        <v>40713.857170000003</v>
      </c>
      <c r="C40" s="31">
        <v>15744.36563</v>
      </c>
      <c r="D40" s="31">
        <v>4632.8859400000001</v>
      </c>
    </row>
    <row r="41" spans="1:4" x14ac:dyDescent="0.25">
      <c r="A41" s="9" t="s">
        <v>89</v>
      </c>
      <c r="B41" s="31">
        <v>15437.468440000001</v>
      </c>
      <c r="C41" s="31">
        <v>780.67731000000003</v>
      </c>
      <c r="D41" s="31">
        <v>221.88028</v>
      </c>
    </row>
    <row r="42" spans="1:4" x14ac:dyDescent="0.25">
      <c r="A42" s="9" t="s">
        <v>90</v>
      </c>
      <c r="B42" s="31">
        <v>242009.74273999999</v>
      </c>
      <c r="C42" s="31">
        <v>5437.0063899999996</v>
      </c>
      <c r="D42" s="31">
        <v>1790.1391100000001</v>
      </c>
    </row>
    <row r="43" spans="1:4" ht="30" x14ac:dyDescent="0.25">
      <c r="A43" s="9" t="s">
        <v>91</v>
      </c>
      <c r="B43" s="31">
        <v>26076.364130000002</v>
      </c>
      <c r="C43" s="31">
        <v>13239.800429999999</v>
      </c>
      <c r="D43" s="31">
        <v>3441.72496</v>
      </c>
    </row>
    <row r="44" spans="1:4" x14ac:dyDescent="0.25">
      <c r="A44" s="9" t="s">
        <v>92</v>
      </c>
      <c r="B44" s="31">
        <v>1850.65265</v>
      </c>
      <c r="C44" s="31">
        <v>1018.62238</v>
      </c>
      <c r="D44" s="31">
        <v>300.05401999999998</v>
      </c>
    </row>
    <row r="45" spans="1:4" x14ac:dyDescent="0.25">
      <c r="A45" s="9" t="s">
        <v>93</v>
      </c>
      <c r="B45" s="31">
        <v>1267.0044800000001</v>
      </c>
      <c r="C45" s="31">
        <v>880.23400000000004</v>
      </c>
      <c r="D45" s="31">
        <v>240.583</v>
      </c>
    </row>
    <row r="46" spans="1:4" x14ac:dyDescent="0.25">
      <c r="A46" s="9" t="s">
        <v>94</v>
      </c>
      <c r="B46" s="31">
        <v>2100.2835599999999</v>
      </c>
      <c r="C46" s="31">
        <v>1350.7139999999999</v>
      </c>
      <c r="D46" s="31">
        <v>398.92430999999999</v>
      </c>
    </row>
    <row r="47" spans="1:4" x14ac:dyDescent="0.25">
      <c r="A47" s="9" t="s">
        <v>95</v>
      </c>
      <c r="B47" s="31">
        <v>1894.98642</v>
      </c>
      <c r="C47" s="31">
        <v>1405.2139500000001</v>
      </c>
      <c r="D47" s="31">
        <v>419.98246999999998</v>
      </c>
    </row>
    <row r="48" spans="1:4" x14ac:dyDescent="0.25">
      <c r="A48" s="9" t="s">
        <v>96</v>
      </c>
      <c r="B48" s="31">
        <v>2025.20622</v>
      </c>
      <c r="C48" s="31">
        <v>1083.3579199999999</v>
      </c>
      <c r="D48" s="31">
        <v>566.96636999999998</v>
      </c>
    </row>
    <row r="49" spans="1:4" ht="21" customHeight="1" x14ac:dyDescent="0.25">
      <c r="A49" s="9" t="s">
        <v>97</v>
      </c>
      <c r="B49" s="31">
        <v>1511.1808000000001</v>
      </c>
      <c r="C49" s="31">
        <v>1012.7140000000001</v>
      </c>
      <c r="D49" s="31">
        <v>301.30858000000001</v>
      </c>
    </row>
    <row r="50" spans="1:4" x14ac:dyDescent="0.25">
      <c r="A50" s="9" t="s">
        <v>98</v>
      </c>
      <c r="B50" s="31">
        <v>3003.68226</v>
      </c>
      <c r="C50" s="31">
        <v>1976.5263399999999</v>
      </c>
      <c r="D50" s="31">
        <v>473.87842999999998</v>
      </c>
    </row>
    <row r="51" spans="1:4" x14ac:dyDescent="0.25">
      <c r="A51" s="9" t="s">
        <v>99</v>
      </c>
      <c r="B51" s="31">
        <v>582891.24430999998</v>
      </c>
      <c r="C51" s="31">
        <v>19542.996749999998</v>
      </c>
      <c r="D51" s="31">
        <v>6927.2722199999998</v>
      </c>
    </row>
    <row r="52" spans="1:4" ht="19.5" customHeight="1" x14ac:dyDescent="0.25">
      <c r="A52" s="9" t="s">
        <v>100</v>
      </c>
      <c r="B52" s="31">
        <v>209.19125</v>
      </c>
      <c r="C52" s="31">
        <v>144.49751000000001</v>
      </c>
      <c r="D52" s="31">
        <v>61.693739999999998</v>
      </c>
    </row>
    <row r="53" spans="1:4" x14ac:dyDescent="0.25">
      <c r="A53" s="9" t="s">
        <v>101</v>
      </c>
      <c r="B53" s="31">
        <v>2170.95057</v>
      </c>
      <c r="C53" s="31">
        <v>1512.2568200000001</v>
      </c>
      <c r="D53" s="31">
        <v>400</v>
      </c>
    </row>
    <row r="54" spans="1:4" x14ac:dyDescent="0.25">
      <c r="A54" s="9" t="s">
        <v>102</v>
      </c>
      <c r="B54" s="31">
        <v>2135.00308</v>
      </c>
      <c r="C54" s="31">
        <v>1012.2474099999999</v>
      </c>
      <c r="D54" s="31">
        <v>432.40012999999999</v>
      </c>
    </row>
    <row r="55" spans="1:4" x14ac:dyDescent="0.25">
      <c r="A55" s="9" t="s">
        <v>103</v>
      </c>
      <c r="B55" s="31">
        <v>152582.08227000001</v>
      </c>
      <c r="C55" s="31">
        <v>1685.2708500000001</v>
      </c>
      <c r="D55" s="31">
        <v>1140.6464100000001</v>
      </c>
    </row>
    <row r="56" spans="1:4" ht="20.25" customHeight="1" x14ac:dyDescent="0.25">
      <c r="A56" s="9" t="s">
        <v>104</v>
      </c>
      <c r="B56" s="31">
        <v>20520.373479999998</v>
      </c>
      <c r="C56" s="31">
        <v>13771.12923</v>
      </c>
      <c r="D56" s="31">
        <v>4596.62302</v>
      </c>
    </row>
    <row r="57" spans="1:4" x14ac:dyDescent="0.25">
      <c r="A57" s="9" t="s">
        <v>105</v>
      </c>
      <c r="B57" s="31">
        <v>6631.5085200000003</v>
      </c>
      <c r="C57" s="31">
        <v>729.63819999999998</v>
      </c>
      <c r="D57" s="31">
        <v>338.50249000000002</v>
      </c>
    </row>
    <row r="58" spans="1:4" x14ac:dyDescent="0.25">
      <c r="A58" s="9" t="s">
        <v>106</v>
      </c>
      <c r="B58" s="31">
        <v>2941.18408</v>
      </c>
      <c r="C58" s="31">
        <v>1213.2755199999999</v>
      </c>
      <c r="D58" s="31">
        <v>54.257019999999997</v>
      </c>
    </row>
    <row r="59" spans="1:4" x14ac:dyDescent="0.25">
      <c r="A59" s="9" t="s">
        <v>107</v>
      </c>
      <c r="B59" s="31">
        <v>2229.88445</v>
      </c>
      <c r="C59" s="31">
        <v>1474.4507599999999</v>
      </c>
      <c r="D59" s="31">
        <v>455.73757000000001</v>
      </c>
    </row>
    <row r="60" spans="1:4" x14ac:dyDescent="0.25">
      <c r="A60" s="9" t="s">
        <v>108</v>
      </c>
      <c r="B60" s="31">
        <v>1528.34475</v>
      </c>
      <c r="C60" s="31">
        <v>1528.34475</v>
      </c>
      <c r="D60" s="31"/>
    </row>
    <row r="61" spans="1:4" x14ac:dyDescent="0.25">
      <c r="A61" s="21" t="s">
        <v>2</v>
      </c>
      <c r="B61" s="32">
        <v>3612745.0039900001</v>
      </c>
      <c r="C61" s="32">
        <v>235543.10308</v>
      </c>
      <c r="D61" s="32">
        <v>66544.768089999998</v>
      </c>
    </row>
  </sheetData>
  <mergeCells count="19">
    <mergeCell ref="A15:C15"/>
    <mergeCell ref="A16:C16"/>
    <mergeCell ref="A17:C17"/>
    <mergeCell ref="A1:D1"/>
    <mergeCell ref="A2:D2"/>
    <mergeCell ref="A4:C4"/>
    <mergeCell ref="A10:C10"/>
    <mergeCell ref="A19:A20"/>
    <mergeCell ref="B19:B20"/>
    <mergeCell ref="C19:D19"/>
    <mergeCell ref="A5:C5"/>
    <mergeCell ref="A6:C6"/>
    <mergeCell ref="A7:C7"/>
    <mergeCell ref="A8:C8"/>
    <mergeCell ref="A9:C9"/>
    <mergeCell ref="A11:C11"/>
    <mergeCell ref="A12:C12"/>
    <mergeCell ref="A13:C13"/>
    <mergeCell ref="A14:C14"/>
  </mergeCells>
  <pageMargins left="0.70866141732283472" right="0.15748031496062992" top="0.19685039370078741" bottom="0.34" header="0.19685039370078741" footer="0.19685039370078741"/>
  <pageSetup paperSize="9" scale="65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view="pageBreakPreview" topLeftCell="A37" zoomScaleNormal="100" zoomScaleSheetLayoutView="100" workbookViewId="0">
      <selection activeCell="A39" sqref="A39:T39"/>
    </sheetView>
  </sheetViews>
  <sheetFormatPr defaultRowHeight="15" x14ac:dyDescent="0.25"/>
  <cols>
    <col min="1" max="1" width="38.28515625" customWidth="1"/>
    <col min="2" max="2" width="13.140625" customWidth="1"/>
    <col min="3" max="3" width="10.5703125" customWidth="1"/>
    <col min="4" max="4" width="14.28515625" customWidth="1"/>
    <col min="5" max="6" width="13.140625" customWidth="1"/>
    <col min="7" max="7" width="14" customWidth="1"/>
    <col min="8" max="8" width="13.7109375" customWidth="1"/>
    <col min="9" max="9" width="13.5703125" customWidth="1"/>
    <col min="10" max="10" width="12.7109375" customWidth="1"/>
    <col min="11" max="11" width="11" customWidth="1"/>
    <col min="12" max="12" width="15.5703125" customWidth="1"/>
    <col min="13" max="13" width="13.85546875" customWidth="1"/>
    <col min="14" max="14" width="13.5703125" customWidth="1"/>
    <col min="15" max="15" width="13.85546875" customWidth="1"/>
    <col min="16" max="16" width="12" customWidth="1"/>
  </cols>
  <sheetData>
    <row r="1" spans="1:20" s="14" customFormat="1" ht="15.75" x14ac:dyDescent="0.25">
      <c r="A1" s="17"/>
      <c r="C1" s="15" t="s">
        <v>8</v>
      </c>
    </row>
    <row r="2" spans="1:20" x14ac:dyDescent="0.25">
      <c r="A2" s="18" t="str">
        <f>TEXT(EndData2,"[$-FC19]ДД.ММ.ГГГ")</f>
        <v>00.01.1900</v>
      </c>
      <c r="C2" s="10"/>
      <c r="P2" s="12" t="s">
        <v>7</v>
      </c>
    </row>
    <row r="3" spans="1:20" s="13" customFormat="1" ht="51" x14ac:dyDescent="0.25">
      <c r="A3" s="16" t="s">
        <v>18</v>
      </c>
      <c r="B3" s="29" t="s">
        <v>19</v>
      </c>
      <c r="C3" s="30" t="s">
        <v>20</v>
      </c>
      <c r="D3" s="30" t="s">
        <v>21</v>
      </c>
      <c r="E3" s="30" t="s">
        <v>22</v>
      </c>
      <c r="F3" s="30" t="s">
        <v>23</v>
      </c>
      <c r="G3" s="30" t="s">
        <v>24</v>
      </c>
      <c r="H3" s="30" t="s">
        <v>25</v>
      </c>
      <c r="I3" s="30" t="s">
        <v>26</v>
      </c>
      <c r="J3" s="30" t="s">
        <v>27</v>
      </c>
      <c r="K3" s="30" t="s">
        <v>28</v>
      </c>
      <c r="L3" s="30" t="s">
        <v>29</v>
      </c>
      <c r="M3" s="30" t="s">
        <v>30</v>
      </c>
      <c r="N3" s="30" t="s">
        <v>31</v>
      </c>
      <c r="O3" s="30" t="s">
        <v>32</v>
      </c>
      <c r="P3" s="11" t="s">
        <v>6</v>
      </c>
    </row>
    <row r="4" spans="1:20" ht="30" x14ac:dyDescent="0.25">
      <c r="A4" s="28" t="s">
        <v>33</v>
      </c>
      <c r="B4" s="33"/>
      <c r="C4" s="33"/>
      <c r="D4" s="33"/>
      <c r="E4" s="33"/>
      <c r="F4" s="33"/>
      <c r="G4" s="33"/>
      <c r="H4" s="33"/>
      <c r="I4" s="33"/>
      <c r="J4" s="33">
        <v>1362.3333299999999</v>
      </c>
      <c r="K4" s="33">
        <v>189.8407</v>
      </c>
      <c r="L4" s="33"/>
      <c r="M4" s="33"/>
      <c r="N4" s="33"/>
      <c r="O4" s="33"/>
      <c r="P4" s="34">
        <v>1552.1740299999999</v>
      </c>
      <c r="Q4" s="27"/>
      <c r="R4" s="27"/>
      <c r="S4" s="27"/>
      <c r="T4" s="27"/>
    </row>
    <row r="5" spans="1:20" ht="45" x14ac:dyDescent="0.25">
      <c r="A5" s="28" t="s">
        <v>34</v>
      </c>
      <c r="B5" s="33"/>
      <c r="C5" s="33"/>
      <c r="D5" s="33">
        <v>19297.666659999999</v>
      </c>
      <c r="E5" s="33"/>
      <c r="F5" s="33">
        <v>7963.9160000000002</v>
      </c>
      <c r="G5" s="33">
        <v>23847.166659999999</v>
      </c>
      <c r="H5" s="33">
        <v>6103.4058000000005</v>
      </c>
      <c r="I5" s="33">
        <v>8614.5</v>
      </c>
      <c r="J5" s="33">
        <v>624</v>
      </c>
      <c r="K5" s="33">
        <v>2640.5166599999998</v>
      </c>
      <c r="L5" s="33">
        <v>10000</v>
      </c>
      <c r="M5" s="33">
        <v>9011.9169999999995</v>
      </c>
      <c r="N5" s="33">
        <v>25780.082999999999</v>
      </c>
      <c r="O5" s="33">
        <v>22080.082999999999</v>
      </c>
      <c r="P5" s="34">
        <v>135963.25477999999</v>
      </c>
      <c r="Q5" s="27"/>
      <c r="R5" s="27"/>
      <c r="S5" s="27"/>
      <c r="T5" s="27"/>
    </row>
    <row r="6" spans="1:20" ht="45" x14ac:dyDescent="0.25">
      <c r="A6" s="28" t="s">
        <v>35</v>
      </c>
      <c r="B6" s="33">
        <v>1087.5</v>
      </c>
      <c r="C6" s="33"/>
      <c r="D6" s="33">
        <v>75</v>
      </c>
      <c r="E6" s="33"/>
      <c r="F6" s="33"/>
      <c r="G6" s="33">
        <v>1320</v>
      </c>
      <c r="H6" s="33"/>
      <c r="I6" s="33"/>
      <c r="J6" s="33">
        <v>150.08332999999999</v>
      </c>
      <c r="K6" s="33"/>
      <c r="L6" s="33"/>
      <c r="M6" s="33"/>
      <c r="N6" s="33">
        <v>87.5</v>
      </c>
      <c r="O6" s="33">
        <v>200</v>
      </c>
      <c r="P6" s="34">
        <v>2920.0833299999999</v>
      </c>
      <c r="Q6" s="27"/>
      <c r="R6" s="27"/>
      <c r="S6" s="27"/>
      <c r="T6" s="27"/>
    </row>
    <row r="7" spans="1:20" ht="90" x14ac:dyDescent="0.25">
      <c r="A7" s="28" t="s">
        <v>36</v>
      </c>
      <c r="B7" s="33">
        <v>142675</v>
      </c>
      <c r="C7" s="33"/>
      <c r="D7" s="33">
        <v>20067.25</v>
      </c>
      <c r="E7" s="33"/>
      <c r="F7" s="33">
        <v>5518.1660000000002</v>
      </c>
      <c r="G7" s="33">
        <v>18799.666669999999</v>
      </c>
      <c r="H7" s="33">
        <v>12311.85662</v>
      </c>
      <c r="I7" s="33">
        <v>6800</v>
      </c>
      <c r="J7" s="33">
        <v>30897.405999999999</v>
      </c>
      <c r="K7" s="33">
        <v>5444.8233399999999</v>
      </c>
      <c r="L7" s="33">
        <v>14662.334000000001</v>
      </c>
      <c r="M7" s="33">
        <v>13605.416999999999</v>
      </c>
      <c r="N7" s="33">
        <v>8105.5</v>
      </c>
      <c r="O7" s="33">
        <v>18610.667000000001</v>
      </c>
      <c r="P7" s="34">
        <v>297498.08662999998</v>
      </c>
      <c r="Q7" s="27"/>
      <c r="R7" s="27"/>
      <c r="S7" s="27"/>
      <c r="T7" s="27"/>
    </row>
    <row r="8" spans="1:20" ht="120" x14ac:dyDescent="0.25">
      <c r="A8" s="28" t="s">
        <v>37</v>
      </c>
      <c r="B8" s="33">
        <v>17511.590779999999</v>
      </c>
      <c r="C8" s="33">
        <v>566.35599999999999</v>
      </c>
      <c r="D8" s="33">
        <v>1250.2</v>
      </c>
      <c r="E8" s="33"/>
      <c r="F8" s="33"/>
      <c r="G8" s="33">
        <v>83.6</v>
      </c>
      <c r="H8" s="33">
        <v>189</v>
      </c>
      <c r="I8" s="33">
        <v>167</v>
      </c>
      <c r="J8" s="33">
        <v>1249.6647</v>
      </c>
      <c r="K8" s="33">
        <v>3842.7341099999999</v>
      </c>
      <c r="L8" s="33">
        <v>9808.7942899999998</v>
      </c>
      <c r="M8" s="33">
        <v>164</v>
      </c>
      <c r="N8" s="33">
        <v>674.53</v>
      </c>
      <c r="O8" s="33">
        <v>2926.098</v>
      </c>
      <c r="P8" s="34">
        <v>38433.567880000002</v>
      </c>
      <c r="Q8" s="27"/>
      <c r="R8" s="27"/>
      <c r="S8" s="27"/>
      <c r="T8" s="27"/>
    </row>
    <row r="9" spans="1:20" ht="90" x14ac:dyDescent="0.25">
      <c r="A9" s="28" t="s">
        <v>38</v>
      </c>
      <c r="B9" s="33">
        <v>54180.489939999999</v>
      </c>
      <c r="C9" s="33"/>
      <c r="D9" s="33"/>
      <c r="E9" s="33"/>
      <c r="F9" s="33"/>
      <c r="G9" s="33"/>
      <c r="H9" s="33"/>
      <c r="I9" s="33"/>
      <c r="J9" s="33"/>
      <c r="K9" s="33">
        <v>7314.5438100000001</v>
      </c>
      <c r="L9" s="33"/>
      <c r="M9" s="33"/>
      <c r="N9" s="33">
        <v>402</v>
      </c>
      <c r="O9" s="33"/>
      <c r="P9" s="34">
        <v>61897.033750000002</v>
      </c>
      <c r="Q9" s="27"/>
      <c r="R9" s="27"/>
      <c r="S9" s="27"/>
      <c r="T9" s="27"/>
    </row>
    <row r="10" spans="1:20" ht="105" x14ac:dyDescent="0.25">
      <c r="A10" s="28" t="s">
        <v>39</v>
      </c>
      <c r="B10" s="33">
        <v>204.46</v>
      </c>
      <c r="C10" s="33"/>
      <c r="D10" s="33"/>
      <c r="E10" s="33"/>
      <c r="F10" s="33"/>
      <c r="G10" s="33"/>
      <c r="H10" s="33"/>
      <c r="I10" s="33"/>
      <c r="J10" s="33">
        <v>30.649000000000001</v>
      </c>
      <c r="K10" s="33">
        <v>15</v>
      </c>
      <c r="L10" s="33"/>
      <c r="M10" s="33"/>
      <c r="N10" s="33"/>
      <c r="O10" s="33"/>
      <c r="P10" s="34">
        <v>250.10900000000001</v>
      </c>
      <c r="Q10" s="27"/>
      <c r="R10" s="27"/>
      <c r="S10" s="27"/>
      <c r="T10" s="27"/>
    </row>
    <row r="11" spans="1:20" ht="90" x14ac:dyDescent="0.25">
      <c r="A11" s="28" t="s">
        <v>40</v>
      </c>
      <c r="B11" s="33"/>
      <c r="C11" s="33"/>
      <c r="D11" s="33">
        <v>661</v>
      </c>
      <c r="E11" s="33">
        <v>499.41699999999997</v>
      </c>
      <c r="F11" s="33">
        <v>158.75</v>
      </c>
      <c r="G11" s="33">
        <v>624.41666999999995</v>
      </c>
      <c r="H11" s="33"/>
      <c r="I11" s="33">
        <v>43</v>
      </c>
      <c r="J11" s="33"/>
      <c r="K11" s="33"/>
      <c r="L11" s="33">
        <v>272</v>
      </c>
      <c r="M11" s="33">
        <v>242.333</v>
      </c>
      <c r="N11" s="33">
        <v>250.166</v>
      </c>
      <c r="O11" s="33">
        <v>142.41800000000001</v>
      </c>
      <c r="P11" s="34">
        <v>2893.5006699999999</v>
      </c>
      <c r="Q11" s="27"/>
      <c r="R11" s="27"/>
      <c r="S11" s="27"/>
      <c r="T11" s="27"/>
    </row>
    <row r="12" spans="1:20" ht="105" x14ac:dyDescent="0.25">
      <c r="A12" s="28" t="s">
        <v>41</v>
      </c>
      <c r="B12" s="33">
        <v>430</v>
      </c>
      <c r="C12" s="33"/>
      <c r="D12" s="33">
        <v>172.25</v>
      </c>
      <c r="E12" s="33">
        <v>82</v>
      </c>
      <c r="F12" s="33">
        <v>86.082999999999998</v>
      </c>
      <c r="G12" s="33">
        <v>86.083330000000004</v>
      </c>
      <c r="H12" s="33">
        <v>60</v>
      </c>
      <c r="I12" s="33">
        <v>20</v>
      </c>
      <c r="J12" s="33">
        <v>85.57</v>
      </c>
      <c r="K12" s="33">
        <v>171.55420000000001</v>
      </c>
      <c r="L12" s="33">
        <v>133.72499999999999</v>
      </c>
      <c r="M12" s="33">
        <v>134</v>
      </c>
      <c r="N12" s="33">
        <v>95</v>
      </c>
      <c r="O12" s="33">
        <v>278.53334000000001</v>
      </c>
      <c r="P12" s="34">
        <v>1834.7988700000001</v>
      </c>
      <c r="Q12" s="27"/>
      <c r="R12" s="27"/>
      <c r="S12" s="27"/>
      <c r="T12" s="27"/>
    </row>
    <row r="13" spans="1:20" ht="75" x14ac:dyDescent="0.25">
      <c r="A13" s="28" t="s">
        <v>42</v>
      </c>
      <c r="B13" s="33">
        <v>900</v>
      </c>
      <c r="C13" s="33">
        <v>325.18099999999998</v>
      </c>
      <c r="D13" s="33">
        <v>219</v>
      </c>
      <c r="E13" s="33">
        <v>356.8</v>
      </c>
      <c r="F13" s="33">
        <v>70</v>
      </c>
      <c r="G13" s="33">
        <v>306</v>
      </c>
      <c r="H13" s="33">
        <v>100</v>
      </c>
      <c r="I13" s="33"/>
      <c r="J13" s="33">
        <v>581.07000000000005</v>
      </c>
      <c r="K13" s="33">
        <v>100</v>
      </c>
      <c r="L13" s="33">
        <v>190</v>
      </c>
      <c r="M13" s="33">
        <v>438.96600000000001</v>
      </c>
      <c r="N13" s="33">
        <v>140</v>
      </c>
      <c r="O13" s="33">
        <v>116.80826999999999</v>
      </c>
      <c r="P13" s="34">
        <v>3843.8252699999998</v>
      </c>
      <c r="Q13" s="27"/>
      <c r="R13" s="27"/>
      <c r="S13" s="27"/>
      <c r="T13" s="27"/>
    </row>
    <row r="14" spans="1:20" ht="105" x14ac:dyDescent="0.25">
      <c r="A14" s="28" t="s">
        <v>43</v>
      </c>
      <c r="B14" s="33">
        <v>1700</v>
      </c>
      <c r="C14" s="33">
        <v>1103.751</v>
      </c>
      <c r="D14" s="33">
        <v>224</v>
      </c>
      <c r="E14" s="33">
        <v>129.125</v>
      </c>
      <c r="F14" s="33">
        <v>85</v>
      </c>
      <c r="G14" s="33">
        <v>168.8</v>
      </c>
      <c r="H14" s="33">
        <v>90.697720000000004</v>
      </c>
      <c r="I14" s="33">
        <v>20</v>
      </c>
      <c r="J14" s="33">
        <v>354.72500000000002</v>
      </c>
      <c r="K14" s="33">
        <v>118</v>
      </c>
      <c r="L14" s="33">
        <v>343.11</v>
      </c>
      <c r="M14" s="33">
        <v>28.1</v>
      </c>
      <c r="N14" s="33">
        <v>288.83332999999999</v>
      </c>
      <c r="O14" s="33">
        <v>468.43306999999999</v>
      </c>
      <c r="P14" s="34">
        <v>5122.5751200000004</v>
      </c>
      <c r="Q14" s="27"/>
      <c r="R14" s="27"/>
      <c r="S14" s="27"/>
      <c r="T14" s="27"/>
    </row>
    <row r="15" spans="1:20" ht="135" x14ac:dyDescent="0.25">
      <c r="A15" s="28" t="s">
        <v>44</v>
      </c>
      <c r="B15" s="33">
        <v>24626.995749999998</v>
      </c>
      <c r="C15" s="33">
        <v>2112.6327999999999</v>
      </c>
      <c r="D15" s="33">
        <v>152</v>
      </c>
      <c r="E15" s="33"/>
      <c r="F15" s="33"/>
      <c r="G15" s="33"/>
      <c r="H15" s="33"/>
      <c r="I15" s="33"/>
      <c r="J15" s="33">
        <v>280</v>
      </c>
      <c r="K15" s="33"/>
      <c r="L15" s="33"/>
      <c r="M15" s="33"/>
      <c r="N15" s="33"/>
      <c r="O15" s="33"/>
      <c r="P15" s="34">
        <v>27171.628550000001</v>
      </c>
      <c r="Q15" s="27"/>
      <c r="R15" s="27"/>
      <c r="S15" s="27"/>
      <c r="T15" s="27"/>
    </row>
    <row r="16" spans="1:20" ht="120" x14ac:dyDescent="0.25">
      <c r="A16" s="28" t="s">
        <v>45</v>
      </c>
      <c r="B16" s="33"/>
      <c r="C16" s="33">
        <v>4165.2479999999996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>
        <v>4165.2479999999996</v>
      </c>
      <c r="Q16" s="27"/>
      <c r="R16" s="27"/>
      <c r="S16" s="27"/>
      <c r="T16" s="27"/>
    </row>
    <row r="17" spans="1:20" ht="120" x14ac:dyDescent="0.25">
      <c r="A17" s="28" t="s">
        <v>46</v>
      </c>
      <c r="B17" s="33">
        <v>150</v>
      </c>
      <c r="C17" s="33">
        <v>390</v>
      </c>
      <c r="D17" s="33"/>
      <c r="E17" s="33"/>
      <c r="F17" s="33"/>
      <c r="G17" s="33">
        <v>18.754000000000001</v>
      </c>
      <c r="H17" s="33"/>
      <c r="I17" s="33"/>
      <c r="J17" s="33">
        <v>39.5</v>
      </c>
      <c r="K17" s="33"/>
      <c r="L17" s="33"/>
      <c r="M17" s="33">
        <v>11.4</v>
      </c>
      <c r="N17" s="33"/>
      <c r="O17" s="33"/>
      <c r="P17" s="34">
        <v>609.654</v>
      </c>
      <c r="Q17" s="27"/>
      <c r="R17" s="27"/>
      <c r="S17" s="27"/>
      <c r="T17" s="27"/>
    </row>
    <row r="18" spans="1:20" ht="405" x14ac:dyDescent="0.25">
      <c r="A18" s="28" t="s">
        <v>47</v>
      </c>
      <c r="B18" s="33">
        <v>10500</v>
      </c>
      <c r="C18" s="33">
        <v>9566.8871899999995</v>
      </c>
      <c r="D18" s="33">
        <v>1830</v>
      </c>
      <c r="E18" s="33">
        <v>1600</v>
      </c>
      <c r="F18" s="33">
        <v>210</v>
      </c>
      <c r="G18" s="33">
        <v>2350</v>
      </c>
      <c r="H18" s="33">
        <v>1052.2809999999999</v>
      </c>
      <c r="I18" s="33">
        <v>82.8</v>
      </c>
      <c r="J18" s="33">
        <v>3500</v>
      </c>
      <c r="K18" s="33">
        <v>1700</v>
      </c>
      <c r="L18" s="33">
        <v>1000</v>
      </c>
      <c r="M18" s="33"/>
      <c r="N18" s="33">
        <v>1425</v>
      </c>
      <c r="O18" s="33">
        <v>1594.5830000000001</v>
      </c>
      <c r="P18" s="34">
        <v>36411.551189999998</v>
      </c>
      <c r="Q18" s="27"/>
      <c r="R18" s="27"/>
      <c r="S18" s="27"/>
      <c r="T18" s="27"/>
    </row>
    <row r="19" spans="1:20" ht="195" x14ac:dyDescent="0.25">
      <c r="A19" s="28" t="s">
        <v>48</v>
      </c>
      <c r="B19" s="33">
        <v>10463.239</v>
      </c>
      <c r="C19" s="33">
        <v>197000</v>
      </c>
      <c r="D19" s="33">
        <v>38824.449999999997</v>
      </c>
      <c r="E19" s="33">
        <v>36000</v>
      </c>
      <c r="F19" s="33">
        <v>16632</v>
      </c>
      <c r="G19" s="33">
        <v>52300</v>
      </c>
      <c r="H19" s="33">
        <v>9402</v>
      </c>
      <c r="I19" s="33">
        <v>7000</v>
      </c>
      <c r="J19" s="33">
        <v>58740.637999999999</v>
      </c>
      <c r="K19" s="33">
        <v>19000</v>
      </c>
      <c r="L19" s="33">
        <v>20000</v>
      </c>
      <c r="M19" s="33"/>
      <c r="N19" s="33">
        <v>42500</v>
      </c>
      <c r="O19" s="33">
        <v>20536.95017</v>
      </c>
      <c r="P19" s="34">
        <v>528399.27717000002</v>
      </c>
      <c r="Q19" s="27"/>
      <c r="R19" s="27"/>
      <c r="S19" s="27"/>
      <c r="T19" s="27"/>
    </row>
    <row r="20" spans="1:20" ht="120" x14ac:dyDescent="0.25">
      <c r="A20" s="28" t="s">
        <v>49</v>
      </c>
      <c r="B20" s="33">
        <v>6350</v>
      </c>
      <c r="C20" s="33">
        <v>2137.5</v>
      </c>
      <c r="D20" s="33">
        <v>870</v>
      </c>
      <c r="E20" s="33">
        <v>480</v>
      </c>
      <c r="F20" s="33">
        <v>250</v>
      </c>
      <c r="G20" s="33">
        <v>1514.3</v>
      </c>
      <c r="H20" s="33">
        <v>370</v>
      </c>
      <c r="I20" s="33">
        <v>30</v>
      </c>
      <c r="J20" s="33">
        <v>820</v>
      </c>
      <c r="K20" s="33">
        <v>715</v>
      </c>
      <c r="L20" s="33">
        <v>3500</v>
      </c>
      <c r="M20" s="33"/>
      <c r="N20" s="33">
        <v>880.96500000000003</v>
      </c>
      <c r="O20" s="33"/>
      <c r="P20" s="34">
        <v>17917.764999999999</v>
      </c>
      <c r="Q20" s="27"/>
      <c r="R20" s="27"/>
      <c r="S20" s="27"/>
      <c r="T20" s="27"/>
    </row>
    <row r="21" spans="1:20" ht="165" x14ac:dyDescent="0.25">
      <c r="A21" s="28" t="s">
        <v>50</v>
      </c>
      <c r="B21" s="33">
        <v>44.7</v>
      </c>
      <c r="C21" s="33">
        <v>26.155000000000001</v>
      </c>
      <c r="D21" s="33"/>
      <c r="E21" s="33"/>
      <c r="F21" s="33">
        <v>3.7250000000000001</v>
      </c>
      <c r="G21" s="33"/>
      <c r="H21" s="33">
        <v>1.766</v>
      </c>
      <c r="I21" s="33"/>
      <c r="J21" s="33">
        <v>7.4489999999999998</v>
      </c>
      <c r="K21" s="33"/>
      <c r="L21" s="33"/>
      <c r="M21" s="33"/>
      <c r="N21" s="33"/>
      <c r="O21" s="33"/>
      <c r="P21" s="34">
        <v>83.795000000000002</v>
      </c>
      <c r="Q21" s="27"/>
      <c r="R21" s="27"/>
      <c r="S21" s="27"/>
      <c r="T21" s="27"/>
    </row>
    <row r="22" spans="1:20" ht="150" x14ac:dyDescent="0.25">
      <c r="A22" s="28" t="s">
        <v>51</v>
      </c>
      <c r="B22" s="33">
        <v>178.09800000000001</v>
      </c>
      <c r="C22" s="33">
        <v>2828</v>
      </c>
      <c r="D22" s="33">
        <v>500</v>
      </c>
      <c r="E22" s="33">
        <v>200</v>
      </c>
      <c r="F22" s="33">
        <v>82.25</v>
      </c>
      <c r="G22" s="33">
        <v>375</v>
      </c>
      <c r="H22" s="33">
        <v>37.5</v>
      </c>
      <c r="I22" s="33">
        <v>36.799999999999997</v>
      </c>
      <c r="J22" s="33">
        <v>1000</v>
      </c>
      <c r="K22" s="33">
        <v>440</v>
      </c>
      <c r="L22" s="33">
        <v>1000</v>
      </c>
      <c r="M22" s="33"/>
      <c r="N22" s="33">
        <v>1077.5</v>
      </c>
      <c r="O22" s="33">
        <v>524.91399999999999</v>
      </c>
      <c r="P22" s="34">
        <v>8280.0619999999999</v>
      </c>
      <c r="Q22" s="27"/>
      <c r="R22" s="27"/>
      <c r="S22" s="27"/>
      <c r="T22" s="27"/>
    </row>
    <row r="23" spans="1:20" ht="150" x14ac:dyDescent="0.25">
      <c r="A23" s="28" t="s">
        <v>52</v>
      </c>
      <c r="B23" s="33">
        <v>4500</v>
      </c>
      <c r="C23" s="33">
        <v>72400</v>
      </c>
      <c r="D23" s="33">
        <v>10642.9694</v>
      </c>
      <c r="E23" s="33">
        <v>6560</v>
      </c>
      <c r="F23" s="33">
        <v>1450</v>
      </c>
      <c r="G23" s="33">
        <v>11002.8</v>
      </c>
      <c r="H23" s="33"/>
      <c r="I23" s="33">
        <v>814</v>
      </c>
      <c r="J23" s="33">
        <v>24538.745999999999</v>
      </c>
      <c r="K23" s="33">
        <v>3589.4855899999998</v>
      </c>
      <c r="L23" s="33">
        <v>5300</v>
      </c>
      <c r="M23" s="33"/>
      <c r="N23" s="33">
        <v>6498</v>
      </c>
      <c r="O23" s="33">
        <v>4946.83</v>
      </c>
      <c r="P23" s="34">
        <v>152242.83098999999</v>
      </c>
      <c r="Q23" s="27"/>
      <c r="R23" s="27"/>
      <c r="S23" s="27"/>
      <c r="T23" s="27"/>
    </row>
    <row r="24" spans="1:20" ht="90" x14ac:dyDescent="0.25">
      <c r="A24" s="28" t="s">
        <v>53</v>
      </c>
      <c r="B24" s="33">
        <v>46386.36795</v>
      </c>
      <c r="C24" s="33">
        <v>8547.76</v>
      </c>
      <c r="D24" s="33">
        <v>2600</v>
      </c>
      <c r="E24" s="33">
        <v>1157.25</v>
      </c>
      <c r="F24" s="33">
        <v>350</v>
      </c>
      <c r="G24" s="33">
        <v>3400</v>
      </c>
      <c r="H24" s="33">
        <v>406.72377</v>
      </c>
      <c r="I24" s="33">
        <v>135</v>
      </c>
      <c r="J24" s="33">
        <v>2389.82483</v>
      </c>
      <c r="K24" s="33">
        <v>1824.3836799999999</v>
      </c>
      <c r="L24" s="33">
        <v>312.48619000000002</v>
      </c>
      <c r="M24" s="33">
        <v>700</v>
      </c>
      <c r="N24" s="33">
        <v>1863.70478</v>
      </c>
      <c r="O24" s="33">
        <v>1059.5940000000001</v>
      </c>
      <c r="P24" s="34">
        <v>71133.095199999996</v>
      </c>
      <c r="Q24" s="27"/>
      <c r="R24" s="27"/>
      <c r="S24" s="27"/>
      <c r="T24" s="27"/>
    </row>
    <row r="25" spans="1:20" ht="120" x14ac:dyDescent="0.25">
      <c r="A25" s="28" t="s">
        <v>54</v>
      </c>
      <c r="B25" s="33">
        <v>5260</v>
      </c>
      <c r="C25" s="33">
        <v>2400</v>
      </c>
      <c r="D25" s="33">
        <v>364.84</v>
      </c>
      <c r="E25" s="33">
        <v>370</v>
      </c>
      <c r="F25" s="33">
        <v>55</v>
      </c>
      <c r="G25" s="33">
        <v>823</v>
      </c>
      <c r="H25" s="33">
        <v>344.56400000000002</v>
      </c>
      <c r="I25" s="33">
        <v>53</v>
      </c>
      <c r="J25" s="33">
        <v>1754.8</v>
      </c>
      <c r="K25" s="33">
        <v>244.5</v>
      </c>
      <c r="L25" s="33">
        <v>200</v>
      </c>
      <c r="M25" s="33"/>
      <c r="N25" s="33">
        <v>460.11099999999999</v>
      </c>
      <c r="O25" s="33">
        <v>508.66462999999999</v>
      </c>
      <c r="P25" s="34">
        <v>12838.47963</v>
      </c>
      <c r="Q25" s="27"/>
      <c r="R25" s="27"/>
      <c r="S25" s="27"/>
      <c r="T25" s="27"/>
    </row>
    <row r="26" spans="1:20" ht="90" x14ac:dyDescent="0.25">
      <c r="A26" s="28" t="s">
        <v>55</v>
      </c>
      <c r="B26" s="33"/>
      <c r="C26" s="33">
        <v>2703.7667000000001</v>
      </c>
      <c r="D26" s="33"/>
      <c r="E26" s="33">
        <v>28.8</v>
      </c>
      <c r="F26" s="33"/>
      <c r="G26" s="33"/>
      <c r="H26" s="33"/>
      <c r="I26" s="33"/>
      <c r="J26" s="33">
        <v>317.00072</v>
      </c>
      <c r="K26" s="33">
        <v>126.26613999999999</v>
      </c>
      <c r="L26" s="33"/>
      <c r="M26" s="33">
        <v>115</v>
      </c>
      <c r="N26" s="33"/>
      <c r="O26" s="33"/>
      <c r="P26" s="34">
        <v>3290.83356</v>
      </c>
      <c r="Q26" s="27"/>
      <c r="R26" s="27"/>
      <c r="S26" s="27"/>
      <c r="T26" s="27"/>
    </row>
    <row r="27" spans="1:20" ht="120" x14ac:dyDescent="0.25">
      <c r="A27" s="28" t="s">
        <v>56</v>
      </c>
      <c r="B27" s="33">
        <v>898.74228000000005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4">
        <v>898.74228000000005</v>
      </c>
      <c r="Q27" s="27"/>
      <c r="R27" s="27"/>
      <c r="S27" s="27"/>
      <c r="T27" s="27"/>
    </row>
    <row r="28" spans="1:20" ht="60" x14ac:dyDescent="0.25">
      <c r="A28" s="28" t="s">
        <v>57</v>
      </c>
      <c r="B28" s="33"/>
      <c r="C28" s="33"/>
      <c r="D28" s="33"/>
      <c r="E28" s="33">
        <v>3000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>
        <v>3000</v>
      </c>
      <c r="Q28" s="27"/>
      <c r="R28" s="27"/>
      <c r="S28" s="27"/>
      <c r="T28" s="27"/>
    </row>
    <row r="29" spans="1:20" ht="135" x14ac:dyDescent="0.25">
      <c r="A29" s="28" t="s">
        <v>58</v>
      </c>
      <c r="B29" s="33">
        <v>11375.20118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>
        <v>11375.20118</v>
      </c>
      <c r="Q29" s="27"/>
      <c r="R29" s="27"/>
      <c r="S29" s="27"/>
      <c r="T29" s="27"/>
    </row>
    <row r="30" spans="1:20" ht="60" x14ac:dyDescent="0.25">
      <c r="A30" s="28" t="s">
        <v>59</v>
      </c>
      <c r="B30" s="33"/>
      <c r="C30" s="33"/>
      <c r="D30" s="33"/>
      <c r="E30" s="33"/>
      <c r="F30" s="33"/>
      <c r="G30" s="33"/>
      <c r="H30" s="33"/>
      <c r="I30" s="33"/>
      <c r="J30" s="33">
        <v>42821</v>
      </c>
      <c r="K30" s="33"/>
      <c r="L30" s="33"/>
      <c r="M30" s="33"/>
      <c r="N30" s="33"/>
      <c r="O30" s="33"/>
      <c r="P30" s="34">
        <v>42821</v>
      </c>
      <c r="Q30" s="27"/>
      <c r="R30" s="27"/>
      <c r="S30" s="27"/>
      <c r="T30" s="27"/>
    </row>
    <row r="31" spans="1:20" ht="60" x14ac:dyDescent="0.25">
      <c r="A31" s="28" t="s">
        <v>60</v>
      </c>
      <c r="B31" s="33"/>
      <c r="C31" s="33"/>
      <c r="D31" s="33"/>
      <c r="E31" s="33"/>
      <c r="F31" s="33"/>
      <c r="G31" s="33"/>
      <c r="H31" s="33"/>
      <c r="I31" s="33">
        <v>384.5</v>
      </c>
      <c r="J31" s="33"/>
      <c r="K31" s="33"/>
      <c r="L31" s="33"/>
      <c r="M31" s="33"/>
      <c r="N31" s="33"/>
      <c r="O31" s="33"/>
      <c r="P31" s="34">
        <v>384.5</v>
      </c>
      <c r="Q31" s="27"/>
      <c r="R31" s="27"/>
      <c r="S31" s="27"/>
      <c r="T31" s="27"/>
    </row>
    <row r="32" spans="1:20" ht="60" x14ac:dyDescent="0.25">
      <c r="A32" s="28" t="s">
        <v>61</v>
      </c>
      <c r="B32" s="33">
        <v>38281.807999999997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>
        <v>402</v>
      </c>
      <c r="O32" s="33"/>
      <c r="P32" s="34">
        <v>38683.807999999997</v>
      </c>
      <c r="Q32" s="27"/>
      <c r="R32" s="27"/>
      <c r="S32" s="27"/>
      <c r="T32" s="27"/>
    </row>
    <row r="33" spans="1:20" ht="75" x14ac:dyDescent="0.25">
      <c r="A33" s="28" t="s">
        <v>62</v>
      </c>
      <c r="B33" s="33"/>
      <c r="C33" s="33">
        <v>1000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4">
        <v>1000</v>
      </c>
      <c r="Q33" s="27"/>
      <c r="R33" s="27"/>
      <c r="S33" s="27"/>
      <c r="T33" s="27"/>
    </row>
    <row r="34" spans="1:20" ht="75" x14ac:dyDescent="0.25">
      <c r="A34" s="28" t="s">
        <v>63</v>
      </c>
      <c r="B34" s="33"/>
      <c r="C34" s="33"/>
      <c r="D34" s="33">
        <v>136.1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>
        <v>136.1</v>
      </c>
      <c r="Q34" s="27"/>
      <c r="R34" s="27"/>
      <c r="S34" s="27"/>
      <c r="T34" s="27"/>
    </row>
    <row r="35" spans="1:20" ht="90" x14ac:dyDescent="0.25">
      <c r="A35" s="28" t="s">
        <v>64</v>
      </c>
      <c r="B35" s="33">
        <v>4336.0661399999999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>
        <v>4336.0661399999999</v>
      </c>
      <c r="Q35" s="27"/>
      <c r="R35" s="27"/>
      <c r="S35" s="27"/>
      <c r="T35" s="27"/>
    </row>
    <row r="36" spans="1:20" ht="90" x14ac:dyDescent="0.25">
      <c r="A36" s="28" t="s">
        <v>65</v>
      </c>
      <c r="B36" s="33">
        <v>4248.7965100000001</v>
      </c>
      <c r="C36" s="33">
        <v>2308.5844000000002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4">
        <v>6557.3809099999999</v>
      </c>
      <c r="Q36" s="27"/>
      <c r="R36" s="27"/>
      <c r="S36" s="27"/>
      <c r="T36" s="27"/>
    </row>
    <row r="37" spans="1:20" ht="90" x14ac:dyDescent="0.25">
      <c r="A37" s="28" t="s">
        <v>66</v>
      </c>
      <c r="B37" s="33"/>
      <c r="C37" s="33"/>
      <c r="D37" s="33"/>
      <c r="E37" s="33"/>
      <c r="F37" s="33"/>
      <c r="G37" s="33"/>
      <c r="H37" s="33"/>
      <c r="I37" s="33">
        <v>695.5</v>
      </c>
      <c r="J37" s="33"/>
      <c r="K37" s="33"/>
      <c r="L37" s="33"/>
      <c r="M37" s="33"/>
      <c r="N37" s="33"/>
      <c r="O37" s="33"/>
      <c r="P37" s="34">
        <v>695.5</v>
      </c>
      <c r="Q37" s="27"/>
      <c r="R37" s="27"/>
      <c r="S37" s="27"/>
      <c r="T37" s="27"/>
    </row>
    <row r="38" spans="1:20" ht="105" x14ac:dyDescent="0.25">
      <c r="A38" s="28" t="s">
        <v>67</v>
      </c>
      <c r="B38" s="33">
        <v>95000</v>
      </c>
      <c r="C38" s="33">
        <v>29912.186000000002</v>
      </c>
      <c r="D38" s="33"/>
      <c r="E38" s="33"/>
      <c r="F38" s="33">
        <v>455.2</v>
      </c>
      <c r="G38" s="33">
        <v>1693.85</v>
      </c>
      <c r="H38" s="33"/>
      <c r="I38" s="33"/>
      <c r="J38" s="33">
        <v>2854.0250000000001</v>
      </c>
      <c r="K38" s="33">
        <v>1000</v>
      </c>
      <c r="L38" s="33"/>
      <c r="M38" s="33"/>
      <c r="N38" s="33"/>
      <c r="O38" s="33"/>
      <c r="P38" s="34">
        <v>130915.261</v>
      </c>
      <c r="Q38" s="27"/>
      <c r="R38" s="27"/>
      <c r="S38" s="27"/>
      <c r="T38" s="27"/>
    </row>
    <row r="39" spans="1:20" x14ac:dyDescent="0.25">
      <c r="A39" s="25" t="s">
        <v>68</v>
      </c>
      <c r="B39" s="34">
        <v>481289.05553000001</v>
      </c>
      <c r="C39" s="34">
        <v>339494.00809000002</v>
      </c>
      <c r="D39" s="34">
        <v>97886.726060000001</v>
      </c>
      <c r="E39" s="34">
        <v>50463.392</v>
      </c>
      <c r="F39" s="34">
        <v>33370.089999999997</v>
      </c>
      <c r="G39" s="34">
        <v>118713.43733</v>
      </c>
      <c r="H39" s="34">
        <v>30469.794910000001</v>
      </c>
      <c r="I39" s="34">
        <v>24896.1</v>
      </c>
      <c r="J39" s="34">
        <v>174398.48491</v>
      </c>
      <c r="K39" s="34">
        <v>48476.648229999999</v>
      </c>
      <c r="L39" s="34">
        <v>66722.449479999996</v>
      </c>
      <c r="M39" s="34">
        <v>24451.133000000002</v>
      </c>
      <c r="N39" s="34">
        <v>90930.893110000005</v>
      </c>
      <c r="O39" s="34">
        <v>73994.576480000003</v>
      </c>
      <c r="P39" s="34">
        <v>1655556.7891299999</v>
      </c>
      <c r="Q39" s="26"/>
      <c r="R39" s="26"/>
      <c r="S39" s="26"/>
      <c r="T39" s="26"/>
    </row>
  </sheetData>
  <pageMargins left="0.19685039370078741" right="0.23622047244094491" top="0.19685039370078741" bottom="0.35433070866141736" header="0.15748031496062992" footer="0.15748031496062992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Бюджетополучатели</vt:lpstr>
      <vt:lpstr>Муниципальные районы</vt:lpstr>
      <vt:lpstr>EndData</vt:lpstr>
      <vt:lpstr>EndData1</vt:lpstr>
      <vt:lpstr>EndData2</vt:lpstr>
      <vt:lpstr>period</vt:lpstr>
      <vt:lpstr>StartData</vt:lpstr>
      <vt:lpstr>StartData1</vt:lpstr>
      <vt:lpstr>Year</vt:lpstr>
      <vt:lpstr>Бюджетополучатели!Заголовки_для_печати</vt:lpstr>
      <vt:lpstr>'Муниципальные районы'!Заголовки_для_печати</vt:lpstr>
      <vt:lpstr>Бюджетополучатели!Область_печати</vt:lpstr>
      <vt:lpstr>'Муниципальные районы'!Область_печати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2016-06-20T03:05:06Z</dcterms:modified>
</cp:coreProperties>
</file>