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Учреждения!$16:$17</definedName>
    <definedName name="_xlnm.Print_Area" localSheetId="1">'Муниципальные районы'!$A$1:$P$37</definedName>
    <definedName name="_xlnm.Print_Area" localSheetId="0">Учреждения!$A$1:$E$58</definedName>
  </definedNames>
  <calcPr calcId="152511" refMode="R1C1"/>
</workbook>
</file>

<file path=xl/calcChain.xml><?xml version="1.0" encoding="utf-8"?>
<calcChain xmlns="http://schemas.openxmlformats.org/spreadsheetml/2006/main">
  <c r="E14" i="1" l="1"/>
  <c r="E8" i="1"/>
  <c r="E9" i="1"/>
  <c r="B35" i="2"/>
  <c r="E12" i="1"/>
  <c r="E11" i="1"/>
  <c r="E10" i="1"/>
  <c r="A2" i="2" l="1"/>
  <c r="B2" i="2" s="1"/>
  <c r="C2" i="2" s="1"/>
  <c r="A36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<sst xmlns="http://schemas.openxmlformats.org/spreadsheetml/2006/main" count="107" uniqueCount="106">
  <si>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</si>
  <si>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</si>
  <si>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</si>
  <si>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</si>
  <si>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</si>
  <si>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</si>
  <si>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</si>
  <si>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</si>
  <si>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</si>
  <si>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</si>
  <si>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</si>
  <si>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</si>
  <si>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</si>
  <si>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</si>
  <si>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</si>
  <si>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</si>
  <si>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</si>
  <si>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</si>
  <si>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</si>
  <si>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</si>
  <si>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</si>
  <si>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</si>
  <si>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</si>
  <si>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</si>
  <si>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</si>
  <si>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</si>
  <si>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</si>
  <si>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</si>
  <si>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</si>
  <si>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</si>
  <si>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</si>
  <si>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выравнивание бюджетной обеспеченности поселений</t>
  </si>
  <si>
    <t>Дотации на выравнивание бюджетной обеспеченности муниципальных районов (городских округов)</t>
  </si>
  <si>
    <t>Дотации на поддержку мер по обеспечению сбалансированности бюджетов</t>
  </si>
  <si>
    <t>Субсидии местным бюджетам, связанные с выравниванием обеспеченности муниципальных образований в Камчатском крае по реализации ими их расходных обязательств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</si>
  <si>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инвестиционных мероприятий и субсидий, которым присвоены отдельные коды)</t>
  </si>
  <si>
    <t>Субсидии местным бюджетам на реализацию инвестиционных  мероприятий соответствующей подпрограммы соответствующей государственной программы Камчатского края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</si>
  <si>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</si>
  <si>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муниципальным районам в Камчатском крае для осуществления  полномочий органов государственной власти Камчатского края по расчету и предоставлению дотаций  бюджетам поселений</t>
  </si>
  <si>
    <t>Субвенции для осуществления  государственных полномочий Камчатского края по образованию и организации деятельности комиссий по делам несовершеннолетних и защите их прав муниципальных районов и городских округов в Камчатском крае</t>
  </si>
  <si>
    <t>Субвенции для осуществления отдельных  государственных полномочий Камчатского края  по социальному обслуживанию граждан в Камчатском крае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</si>
  <si>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</si>
  <si>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проживающим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</si>
  <si>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граждан, проживающим в Камчатском крае, по проезду на автомобильном транспорте общего пользования пригородного сообщения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</si>
  <si>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</si>
  <si>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</si>
  <si>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</si>
  <si>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</si>
  <si>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</si>
  <si>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Камчатского края в части расходов на предоставление  единовременной денежной выплаты гражданам, усыновившим (удочерившим) ребенка (детей)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</si>
  <si>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</si>
  <si>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</si>
  <si>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для осуществления государственных полномочий Камчатского края по вопросам предоставления гражданам субсидий на оплату жилых помещений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</si>
  <si>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</si>
  <si>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для осуществления  полномочий Камчатского края на государственную регистрации актов гражданского состояния</t>
  </si>
  <si>
    <t>Субвенции на осуществление  государственных полномочий Камчатского края по организации проведения мероприятий по отлову и содержанию безнадзорных животных в Камчатском крае</t>
  </si>
  <si>
    <t>Иные межбюджетные трансферты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 на территории Камчатского края</t>
  </si>
  <si>
    <t>Проведение Всероссийской сельскохозяйственной переписи в 2016 году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</si>
  <si>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</si>
  <si>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(софинансирование за счет средств краевого бюджета)</t>
  </si>
  <si>
    <t>Всего:</t>
  </si>
  <si>
    <t>07.07.2016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</si>
  <si>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</si>
  <si>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</si>
  <si>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</si>
  <si>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</si>
  <si>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</si>
  <si>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</si>
  <si>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</si>
  <si>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</si>
  <si>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</si>
  <si>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Камчатского края</t>
  </si>
  <si>
    <t>Министерство образования и науки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</si>
  <si>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</si>
  <si>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</si>
  <si>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</si>
  <si>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</si>
  <si>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</si>
  <si>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Министерство имущественных и земельных отношений Камчатского края</t>
  </si>
  <si>
    <t>Агентство записи актов гражданского состояния Камчатского края</t>
  </si>
  <si>
    <t>Агентство по делам архивов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</si>
  <si>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</si>
  <si>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</si>
  <si>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</si>
  <si>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</si>
  <si>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</si>
  <si>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технического надзора Камчатского края</t>
  </si>
  <si>
    <t>Инспекция государственного строительного надзора Камчатского края</t>
  </si>
  <si>
    <t>Инспекция государственного экологического надзора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</si>
  <si>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</si>
  <si>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</si>
  <si>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Петропавловск-Камчатская городская территориальная избирательная комиссия</t>
  </si>
  <si>
    <t>Палата Уполномоченных в Камчатском крае</t>
  </si>
  <si>
    <t>Агентство по внутренней политике Камчатского края</t>
  </si>
  <si>
    <t>Министерство спорта и молодежной политики Камчатского края</t>
  </si>
  <si>
    <t>Агентство лесного хозяйства и охраны животного мира Камчатского края</t>
  </si>
  <si>
    <t>Агентство по туризму и внешним связям Камчатского края</t>
  </si>
  <si>
    <t>администрация Корякского округа</t>
  </si>
  <si>
    <t>Министерство территориального развития Камчатского края</t>
  </si>
  <si>
    <t>Агентство инвестиций и предпринимательства Камчатского края</t>
  </si>
  <si>
    <t>ИТОГО</t>
  </si>
  <si>
    <t>01.07.2016</t>
  </si>
  <si>
    <t>Единая субвенция бюджетам субъектов Российской Федерации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</si>
  <si>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</t>
  </si>
  <si>
    <t>Субвенции бюджетам субъектов Российской Федерации на осуществление отдельных полномочий в области лесных отношений</t>
  </si>
  <si>
    <t>Межбюджетные трансферты, передаваемые бюджетам субъектов Российской Федерации на содержание депутатов Государственной Думы и их помощников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</si>
</sst>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8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9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4" fontId="0" fillId="0" borderId="0" xfId="0" applyNumberFormat="1"/>
    <xf numFmtId="164" fontId="6" fillId="2" borderId="4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left" wrapText="1"/>
    </xf>
    <xf numFmtId="164" fontId="6" fillId="2" borderId="4" xfId="0" applyNumberFormat="1" applyFont="1" applyFill="1" applyBorder="1" applyAlignment="1">
      <alignment horizontal="right" vertical="center" wrapText="1"/>
    </xf>
    <xf numFmtId="0" fontId="7" fillId="0" borderId="0" xfId="0" applyFont="1"/>
    <xf numFmtId="0" fontId="8" fillId="0" borderId="0" xfId="0" applyFont="1"/>
    <xf numFmtId="0" fontId="10" fillId="0" borderId="0" xfId="0" applyFont="1"/>
    <xf numFmtId="0" fontId="11" fillId="2" borderId="0" xfId="0" applyFont="1" applyFill="1" applyBorder="1" applyAlignment="1"/>
    <xf numFmtId="0" fontId="12" fillId="0" borderId="0" xfId="0" applyNumberFormat="1" applyFont="1"/>
    <xf numFmtId="0" fontId="12" fillId="0" borderId="0" xfId="0" applyFont="1"/>
    <xf numFmtId="0" fontId="13" fillId="0" borderId="4" xfId="0" applyFont="1" applyBorder="1" applyAlignment="1">
      <alignment horizontal="center" vertical="center" wrapText="1"/>
    </xf>
    <xf numFmtId="164" fontId="14" fillId="0" borderId="4" xfId="0" applyNumberFormat="1" applyFont="1" applyBorder="1"/>
    <xf numFmtId="0" fontId="14" fillId="0" borderId="4" xfId="0" applyFont="1" applyBorder="1" applyAlignment="1">
      <alignment wrapText="1"/>
    </xf>
    <xf numFmtId="0" fontId="16" fillId="0" borderId="0" xfId="0" applyFont="1"/>
    <xf numFmtId="164" fontId="9" fillId="2" borderId="4" xfId="0" applyNumberFormat="1" applyFont="1" applyFill="1" applyBorder="1" applyAlignment="1">
      <alignment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9" fillId="2" borderId="4" xfId="0" applyNumberFormat="1" applyFont="1" applyFill="1" applyBorder="1" applyAlignment="1">
      <alignment horizontal="center" vertical="center" wrapText="1"/>
    </xf>
    <xf numFmtId="14" fontId="15" fillId="0" borderId="0" xfId="0" applyNumberFormat="1" applyFont="1"/>
    <xf numFmtId="0" fontId="17" fillId="2" borderId="0" xfId="0" applyFont="1" applyFill="1" applyBorder="1" applyAlignment="1"/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0" fontId="0" fillId="0" borderId="0" xfId="0" applyAlignment="1">
      <alignment wrapText="1"/>
    </xf>
    <xf numFmtId="164" fontId="14" fillId="0" borderId="4" xfId="0" applyNumberFormat="1" applyFont="1" applyBorder="1"/>
    <xf numFmtId="164" fontId="3" fillId="0" borderId="4" xfId="0" applyNumberFormat="1" applyFont="1" applyFill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view="pageBreakPreview" zoomScaleNormal="100" zoomScaleSheetLayoutView="100" workbookViewId="0">
      <selection activeCell="A13" sqref="A13:D13"/>
    </sheetView>
  </sheetViews>
  <sheetFormatPr defaultRowHeight="15" x14ac:dyDescent="0.25"/>
  <cols>
    <col min="1" max="1" width="74" customWidth="1"/>
    <col min="2" max="2" width="13.85546875" customWidth="1"/>
    <col min="3" max="4" width="14.42578125" customWidth="1"/>
    <col min="5" max="5" width="12.42578125" customWidth="1"/>
    <col min="6" max="6" width="12.5703125" customWidth="1"/>
    <col min="7" max="7" width="16" bestFit="1" customWidth="1"/>
    <col min="9" max="9" width="10.140625" bestFit="1" customWidth="1"/>
  </cols>
  <sheetData>
    <row r="1" spans="1:9" ht="15.75" x14ac:dyDescent="0.25">
      <c r="A1" s="38" t="s">
        <v>0</v>
      </c>
      <c r="B1" s="38"/>
      <c r="C1" s="38"/>
      <c r="D1" s="38"/>
      <c r="E1" s="38"/>
      <c r="F1" s="27" t="s">
        <v>101</v>
      </c>
      <c r="G1" s="28" t="str">
        <f>TEXT(F1,"[$-FC19]ДД ММММ")</f>
        <v>01 июля</v>
      </c>
      <c r="H1" s="28" t="str">
        <f>TEXT(F1,"[$-FC19]ДД.ММ.ГГГ \г")</f>
        <v>01.07.2016 г</v>
      </c>
    </row>
    <row r="2" spans="1:9" ht="15.75" x14ac:dyDescent="0.25">
      <c r="A2" s="38" t="str">
        <f>CONCATENATE("с ",G1," по ",G2,"ода")</f>
        <v>с 01 июля по 07 июля 2016 года</v>
      </c>
      <c r="B2" s="38"/>
      <c r="C2" s="38"/>
      <c r="D2" s="38"/>
      <c r="E2" s="38"/>
      <c r="F2" s="27" t="s">
        <v>61</v>
      </c>
      <c r="G2" s="28" t="str">
        <f>TEXT(F2,"[$-FC19]ДД ММММ ГГГ \г")</f>
        <v>07 июля 2016 г</v>
      </c>
      <c r="H2" s="28" t="str">
        <f>TEXT(F2,"[$-FC19]ДД.ММ.ГГГ \г")</f>
        <v>07.07.2016 г</v>
      </c>
      <c r="I2" s="19"/>
    </row>
    <row r="3" spans="1:9" x14ac:dyDescent="0.25">
      <c r="A3" s="1"/>
      <c r="B3" s="2"/>
      <c r="C3" s="2"/>
      <c r="D3" s="2"/>
      <c r="E3" s="3"/>
    </row>
    <row r="4" spans="1:9" x14ac:dyDescent="0.25">
      <c r="A4" s="4"/>
      <c r="B4" s="5"/>
      <c r="C4" s="5"/>
      <c r="D4" s="6"/>
      <c r="E4" s="7" t="s">
        <v>1</v>
      </c>
    </row>
    <row r="5" spans="1:9" x14ac:dyDescent="0.25">
      <c r="A5" s="39" t="str">
        <f>CONCATENATE("Остатки средств на ",H1,".")</f>
        <v>Остатки средств на 01.07.2016 г.</v>
      </c>
      <c r="B5" s="40"/>
      <c r="C5" s="40"/>
      <c r="D5" s="41"/>
      <c r="E5" s="52">
        <v>3440893.8</v>
      </c>
      <c r="F5" s="19"/>
    </row>
    <row r="6" spans="1:9" x14ac:dyDescent="0.25">
      <c r="A6" s="9"/>
      <c r="B6" s="10"/>
      <c r="C6" s="10"/>
      <c r="D6" s="10"/>
      <c r="E6" s="11"/>
    </row>
    <row r="7" spans="1:9" x14ac:dyDescent="0.25">
      <c r="A7" s="48" t="s">
        <v>2</v>
      </c>
      <c r="B7" s="49"/>
      <c r="C7" s="49"/>
      <c r="D7" s="49"/>
      <c r="E7" s="12"/>
    </row>
    <row r="8" spans="1:9" x14ac:dyDescent="0.25">
      <c r="A8" s="43" t="s">
        <v>3</v>
      </c>
      <c r="B8" s="49"/>
      <c r="C8" s="49"/>
      <c r="D8" s="49"/>
      <c r="E8" s="8">
        <f>E14-E9</f>
        <v>232914.1428200001</v>
      </c>
    </row>
    <row r="9" spans="1:9" s="51" customFormat="1" x14ac:dyDescent="0.25">
      <c r="A9" s="50" t="s">
        <v>4</v>
      </c>
      <c r="B9" s="50"/>
      <c r="C9" s="50"/>
      <c r="D9" s="50"/>
      <c r="E9" s="53">
        <f>E10+E11+E12+E13</f>
        <v>11941.899999999998</v>
      </c>
    </row>
    <row r="10" spans="1:9" s="51" customFormat="1" x14ac:dyDescent="0.25">
      <c r="A10" s="50" t="s">
        <v>102</v>
      </c>
      <c r="B10" s="50"/>
      <c r="C10" s="50"/>
      <c r="D10" s="50"/>
      <c r="E10" s="53">
        <f>408.2+47+4527.9+0.4+21.7</f>
        <v>5005.1999999999989</v>
      </c>
    </row>
    <row r="11" spans="1:9" s="51" customFormat="1" ht="30" customHeight="1" x14ac:dyDescent="0.25">
      <c r="A11" s="50" t="s">
        <v>103</v>
      </c>
      <c r="B11" s="50"/>
      <c r="C11" s="50"/>
      <c r="D11" s="50"/>
      <c r="E11" s="53">
        <f>66.5+27.8+641+428.7+607.7</f>
        <v>1771.7</v>
      </c>
    </row>
    <row r="12" spans="1:9" s="51" customFormat="1" ht="16.5" customHeight="1" x14ac:dyDescent="0.25">
      <c r="A12" s="50" t="s">
        <v>104</v>
      </c>
      <c r="B12" s="50"/>
      <c r="C12" s="50"/>
      <c r="D12" s="50"/>
      <c r="E12" s="53">
        <f>2351.1+1435.4+1097.5</f>
        <v>4884</v>
      </c>
    </row>
    <row r="13" spans="1:9" s="51" customFormat="1" ht="32.25" customHeight="1" x14ac:dyDescent="0.25">
      <c r="A13" s="50" t="s">
        <v>105</v>
      </c>
      <c r="B13" s="50"/>
      <c r="C13" s="50"/>
      <c r="D13" s="50"/>
      <c r="E13" s="53">
        <v>281</v>
      </c>
    </row>
    <row r="14" spans="1:9" x14ac:dyDescent="0.25">
      <c r="A14" s="42" t="s">
        <v>5</v>
      </c>
      <c r="B14" s="43"/>
      <c r="C14" s="43"/>
      <c r="D14" s="43"/>
      <c r="E14" s="12">
        <f>'Муниципальные районы'!B36-Учреждения!E5+'Муниципальные районы'!B35</f>
        <v>244856.04282000009</v>
      </c>
    </row>
    <row r="15" spans="1:9" x14ac:dyDescent="0.25">
      <c r="A15" s="13"/>
      <c r="B15" s="14"/>
      <c r="C15" s="14"/>
      <c r="D15" s="6"/>
      <c r="E15" s="15"/>
    </row>
    <row r="16" spans="1:9" x14ac:dyDescent="0.25">
      <c r="A16" s="44" t="s">
        <v>14</v>
      </c>
      <c r="B16" s="46" t="s">
        <v>6</v>
      </c>
      <c r="C16" s="47" t="s">
        <v>7</v>
      </c>
      <c r="D16" s="47"/>
      <c r="E16" s="47"/>
    </row>
    <row r="17" spans="1:5" ht="90" x14ac:dyDescent="0.25">
      <c r="A17" s="45"/>
      <c r="B17" s="46"/>
      <c r="C17" s="16" t="s">
        <v>8</v>
      </c>
      <c r="D17" s="16" t="s">
        <v>9</v>
      </c>
      <c r="E17" s="16" t="s">
        <v>10</v>
      </c>
    </row>
    <row r="18" spans="1:5" x14ac:dyDescent="0.25">
      <c r="A18" s="17" t="s">
        <v>62</v>
      </c>
      <c r="B18" s="18">
        <v>13121.236349999999</v>
      </c>
      <c r="C18" s="18">
        <v>10264.016079999999</v>
      </c>
      <c r="D18" s="18">
        <v>2175.5367700000002</v>
      </c>
      <c r="E18" s="18"/>
    </row>
    <row r="19" spans="1:5" x14ac:dyDescent="0.25">
      <c r="A19" s="17" t="s">
        <v>63</v>
      </c>
      <c r="B19" s="18">
        <v>5689</v>
      </c>
      <c r="C19" s="18">
        <v>4324</v>
      </c>
      <c r="D19" s="18">
        <v>1050</v>
      </c>
      <c r="E19" s="18"/>
    </row>
    <row r="20" spans="1:5" x14ac:dyDescent="0.25">
      <c r="A20" s="17" t="s">
        <v>64</v>
      </c>
      <c r="B20" s="18">
        <v>5180</v>
      </c>
      <c r="C20" s="18">
        <v>4503</v>
      </c>
      <c r="D20" s="18">
        <v>677</v>
      </c>
      <c r="E20" s="18"/>
    </row>
    <row r="21" spans="1:5" x14ac:dyDescent="0.25">
      <c r="A21" s="17" t="s">
        <v>65</v>
      </c>
      <c r="B21" s="18">
        <v>52726.502999999997</v>
      </c>
      <c r="C21" s="18">
        <v>16200</v>
      </c>
      <c r="D21" s="18">
        <v>4000</v>
      </c>
      <c r="E21" s="18"/>
    </row>
    <row r="22" spans="1:5" ht="30" x14ac:dyDescent="0.25">
      <c r="A22" s="17" t="s">
        <v>66</v>
      </c>
      <c r="B22" s="18">
        <v>7326.9951099999998</v>
      </c>
      <c r="C22" s="18">
        <v>2269.7340899999999</v>
      </c>
      <c r="D22" s="18">
        <v>546.12702000000002</v>
      </c>
      <c r="E22" s="18"/>
    </row>
    <row r="23" spans="1:5" x14ac:dyDescent="0.25">
      <c r="A23" s="17" t="s">
        <v>67</v>
      </c>
      <c r="B23" s="18">
        <v>12675.745419999999</v>
      </c>
      <c r="C23" s="18">
        <v>2040</v>
      </c>
      <c r="D23" s="18">
        <v>480</v>
      </c>
      <c r="E23" s="18"/>
    </row>
    <row r="24" spans="1:5" x14ac:dyDescent="0.25">
      <c r="A24" s="17" t="s">
        <v>68</v>
      </c>
      <c r="B24" s="18">
        <v>1893.8083899999999</v>
      </c>
      <c r="C24" s="18">
        <v>1200</v>
      </c>
      <c r="D24" s="18">
        <v>380</v>
      </c>
      <c r="E24" s="18"/>
    </row>
    <row r="25" spans="1:5" ht="30" x14ac:dyDescent="0.25">
      <c r="A25" s="17" t="s">
        <v>69</v>
      </c>
      <c r="B25" s="18">
        <v>53945.7768</v>
      </c>
      <c r="C25" s="18">
        <v>2570</v>
      </c>
      <c r="D25" s="18">
        <v>1322</v>
      </c>
      <c r="E25" s="18">
        <v>16763.764999999999</v>
      </c>
    </row>
    <row r="26" spans="1:5" x14ac:dyDescent="0.25">
      <c r="A26" s="17" t="s">
        <v>70</v>
      </c>
      <c r="B26" s="18">
        <v>16228.622939999999</v>
      </c>
      <c r="C26" s="18"/>
      <c r="D26" s="18">
        <v>36.33</v>
      </c>
      <c r="E26" s="18"/>
    </row>
    <row r="27" spans="1:5" x14ac:dyDescent="0.25">
      <c r="A27" s="17" t="s">
        <v>71</v>
      </c>
      <c r="B27" s="18">
        <v>44173.036599999999</v>
      </c>
      <c r="C27" s="18">
        <v>8014.777</v>
      </c>
      <c r="D27" s="18">
        <v>2269.7203199999999</v>
      </c>
      <c r="E27" s="18">
        <v>3000</v>
      </c>
    </row>
    <row r="28" spans="1:5" x14ac:dyDescent="0.25">
      <c r="A28" s="17" t="s">
        <v>72</v>
      </c>
      <c r="B28" s="18">
        <v>279713.90127999999</v>
      </c>
      <c r="C28" s="18"/>
      <c r="D28" s="18"/>
      <c r="E28" s="18">
        <v>69.355549999999994</v>
      </c>
    </row>
    <row r="29" spans="1:5" x14ac:dyDescent="0.25">
      <c r="A29" s="17" t="s">
        <v>73</v>
      </c>
      <c r="B29" s="18">
        <v>336646.37225999997</v>
      </c>
      <c r="C29" s="18">
        <v>11817.21421</v>
      </c>
      <c r="D29" s="18">
        <v>2689.18246</v>
      </c>
      <c r="E29" s="18">
        <v>9436.5092100000002</v>
      </c>
    </row>
    <row r="30" spans="1:5" x14ac:dyDescent="0.25">
      <c r="A30" s="17" t="s">
        <v>74</v>
      </c>
      <c r="B30" s="18">
        <v>368743.29923</v>
      </c>
      <c r="C30" s="18">
        <v>19400.331419999999</v>
      </c>
      <c r="D30" s="18">
        <v>5932.1179700000002</v>
      </c>
      <c r="E30" s="18">
        <v>210047.69024</v>
      </c>
    </row>
    <row r="31" spans="1:5" x14ac:dyDescent="0.25">
      <c r="A31" s="17" t="s">
        <v>75</v>
      </c>
      <c r="B31" s="18">
        <v>54877.502710000001</v>
      </c>
      <c r="C31" s="18">
        <v>1845</v>
      </c>
      <c r="D31" s="18">
        <v>756.5</v>
      </c>
      <c r="E31" s="18"/>
    </row>
    <row r="32" spans="1:5" ht="30" x14ac:dyDescent="0.25">
      <c r="A32" s="17" t="s">
        <v>76</v>
      </c>
      <c r="B32" s="18">
        <v>53237.128920000003</v>
      </c>
      <c r="C32" s="18">
        <v>32000</v>
      </c>
      <c r="D32" s="18">
        <v>13700</v>
      </c>
      <c r="E32" s="18"/>
    </row>
    <row r="33" spans="1:5" x14ac:dyDescent="0.25">
      <c r="A33" s="17" t="s">
        <v>77</v>
      </c>
      <c r="B33" s="18">
        <v>7507.2156199999999</v>
      </c>
      <c r="C33" s="18">
        <v>1159.5999999999999</v>
      </c>
      <c r="D33" s="18">
        <v>243.5</v>
      </c>
      <c r="E33" s="18"/>
    </row>
    <row r="34" spans="1:5" ht="30" x14ac:dyDescent="0.25">
      <c r="A34" s="17" t="s">
        <v>78</v>
      </c>
      <c r="B34" s="18">
        <v>1820</v>
      </c>
      <c r="C34" s="18">
        <v>500</v>
      </c>
      <c r="D34" s="18">
        <v>900</v>
      </c>
      <c r="E34" s="18"/>
    </row>
    <row r="35" spans="1:5" x14ac:dyDescent="0.25">
      <c r="A35" s="17" t="s">
        <v>79</v>
      </c>
      <c r="B35" s="18">
        <v>2364.4262100000001</v>
      </c>
      <c r="C35" s="18">
        <v>10.455780000000001</v>
      </c>
      <c r="D35" s="18"/>
      <c r="E35" s="18"/>
    </row>
    <row r="36" spans="1:5" x14ac:dyDescent="0.25">
      <c r="A36" s="17" t="s">
        <v>80</v>
      </c>
      <c r="B36" s="18">
        <v>2207.7006200000001</v>
      </c>
      <c r="C36" s="18">
        <v>1192.6289999999999</v>
      </c>
      <c r="D36" s="18"/>
      <c r="E36" s="18"/>
    </row>
    <row r="37" spans="1:5" ht="30" x14ac:dyDescent="0.25">
      <c r="A37" s="17" t="s">
        <v>81</v>
      </c>
      <c r="B37" s="18">
        <v>39271.409520000001</v>
      </c>
      <c r="C37" s="18">
        <v>17241.325000000001</v>
      </c>
      <c r="D37" s="18">
        <v>4782.2619999999997</v>
      </c>
      <c r="E37" s="18">
        <v>12587.93887</v>
      </c>
    </row>
    <row r="38" spans="1:5" x14ac:dyDescent="0.25">
      <c r="A38" s="17" t="s">
        <v>82</v>
      </c>
      <c r="B38" s="18">
        <v>14282.483</v>
      </c>
      <c r="C38" s="18">
        <v>900</v>
      </c>
      <c r="D38" s="18">
        <v>300</v>
      </c>
      <c r="E38" s="18"/>
    </row>
    <row r="39" spans="1:5" x14ac:dyDescent="0.25">
      <c r="A39" s="17" t="s">
        <v>83</v>
      </c>
      <c r="B39" s="18">
        <v>112151.08736999999</v>
      </c>
      <c r="C39" s="18">
        <v>4160</v>
      </c>
      <c r="D39" s="18">
        <v>1150</v>
      </c>
      <c r="E39" s="18"/>
    </row>
    <row r="40" spans="1:5" ht="30" x14ac:dyDescent="0.25">
      <c r="A40" s="17" t="s">
        <v>84</v>
      </c>
      <c r="B40" s="18">
        <v>26599.912660000002</v>
      </c>
      <c r="C40" s="18">
        <v>13800</v>
      </c>
      <c r="D40" s="18">
        <v>4140</v>
      </c>
      <c r="E40" s="18"/>
    </row>
    <row r="41" spans="1:5" x14ac:dyDescent="0.25">
      <c r="A41" s="17" t="s">
        <v>85</v>
      </c>
      <c r="B41" s="18">
        <v>3627.672</v>
      </c>
      <c r="C41" s="18">
        <v>2700</v>
      </c>
      <c r="D41" s="18">
        <v>650</v>
      </c>
      <c r="E41" s="18"/>
    </row>
    <row r="42" spans="1:5" x14ac:dyDescent="0.25">
      <c r="A42" s="17" t="s">
        <v>86</v>
      </c>
      <c r="B42" s="18">
        <v>1118.8499999999999</v>
      </c>
      <c r="C42" s="18">
        <v>700</v>
      </c>
      <c r="D42" s="18">
        <v>404</v>
      </c>
      <c r="E42" s="18"/>
    </row>
    <row r="43" spans="1:5" x14ac:dyDescent="0.25">
      <c r="A43" s="17" t="s">
        <v>87</v>
      </c>
      <c r="B43" s="18">
        <v>2236.5524300000002</v>
      </c>
      <c r="C43" s="18">
        <v>1491.7360000000001</v>
      </c>
      <c r="D43" s="18">
        <v>316.38900000000001</v>
      </c>
      <c r="E43" s="18"/>
    </row>
    <row r="44" spans="1:5" x14ac:dyDescent="0.25">
      <c r="A44" s="17" t="s">
        <v>88</v>
      </c>
      <c r="B44" s="18">
        <v>718.93589999999995</v>
      </c>
      <c r="C44" s="18">
        <v>700</v>
      </c>
      <c r="D44" s="18"/>
      <c r="E44" s="18"/>
    </row>
    <row r="45" spans="1:5" x14ac:dyDescent="0.25">
      <c r="A45" s="17" t="s">
        <v>89</v>
      </c>
      <c r="B45" s="18">
        <v>86.802260000000004</v>
      </c>
      <c r="C45" s="18"/>
      <c r="D45" s="18">
        <v>62.032139999999998</v>
      </c>
      <c r="E45" s="18"/>
    </row>
    <row r="46" spans="1:5" x14ac:dyDescent="0.25">
      <c r="A46" s="17" t="s">
        <v>90</v>
      </c>
      <c r="B46" s="18">
        <v>18259.47437</v>
      </c>
      <c r="C46" s="18">
        <v>13000</v>
      </c>
      <c r="D46" s="18">
        <v>4530</v>
      </c>
      <c r="E46" s="18"/>
    </row>
    <row r="47" spans="1:5" ht="30" x14ac:dyDescent="0.25">
      <c r="A47" s="17" t="s">
        <v>91</v>
      </c>
      <c r="B47" s="18">
        <v>236.25055</v>
      </c>
      <c r="C47" s="18">
        <v>173.01689999999999</v>
      </c>
      <c r="D47" s="18">
        <v>52.251100000000001</v>
      </c>
      <c r="E47" s="18"/>
    </row>
    <row r="48" spans="1:5" x14ac:dyDescent="0.25">
      <c r="A48" s="17" t="s">
        <v>92</v>
      </c>
      <c r="B48" s="18">
        <v>400.04113000000001</v>
      </c>
      <c r="C48" s="18">
        <v>200</v>
      </c>
      <c r="D48" s="18">
        <v>61.071829999999999</v>
      </c>
      <c r="E48" s="18"/>
    </row>
    <row r="49" spans="1:5" x14ac:dyDescent="0.25">
      <c r="A49" s="17" t="s">
        <v>93</v>
      </c>
      <c r="B49" s="18">
        <v>2266.8167600000002</v>
      </c>
      <c r="C49" s="18">
        <v>1454.3347000000001</v>
      </c>
      <c r="D49" s="18">
        <v>284.6361</v>
      </c>
      <c r="E49" s="18"/>
    </row>
    <row r="50" spans="1:5" x14ac:dyDescent="0.25">
      <c r="A50" s="17" t="s">
        <v>94</v>
      </c>
      <c r="B50" s="18">
        <v>93797.674490000005</v>
      </c>
      <c r="C50" s="18">
        <v>4577.7924000000003</v>
      </c>
      <c r="D50" s="18">
        <v>1125.99467</v>
      </c>
      <c r="E50" s="18">
        <v>1276.6666700000001</v>
      </c>
    </row>
    <row r="51" spans="1:5" ht="30" x14ac:dyDescent="0.25">
      <c r="A51" s="17" t="s">
        <v>95</v>
      </c>
      <c r="B51" s="18">
        <v>8422.0508399999999</v>
      </c>
      <c r="C51" s="18">
        <v>5934.4737299999997</v>
      </c>
      <c r="D51" s="18">
        <v>1690.25326</v>
      </c>
      <c r="E51" s="18"/>
    </row>
    <row r="52" spans="1:5" x14ac:dyDescent="0.25">
      <c r="A52" s="17" t="s">
        <v>96</v>
      </c>
      <c r="B52" s="18">
        <v>5461.1666599999999</v>
      </c>
      <c r="C52" s="18">
        <v>1039</v>
      </c>
      <c r="D52" s="18">
        <v>230</v>
      </c>
      <c r="E52" s="18"/>
    </row>
    <row r="53" spans="1:5" x14ac:dyDescent="0.25">
      <c r="A53" s="17" t="s">
        <v>97</v>
      </c>
      <c r="B53" s="18">
        <v>3876.5</v>
      </c>
      <c r="C53" s="18"/>
      <c r="D53" s="18"/>
      <c r="E53" s="18"/>
    </row>
    <row r="54" spans="1:5" x14ac:dyDescent="0.25">
      <c r="A54" s="17" t="s">
        <v>98</v>
      </c>
      <c r="B54" s="18">
        <v>1522.5419999999999</v>
      </c>
      <c r="C54" s="18">
        <v>1350</v>
      </c>
      <c r="D54" s="18">
        <v>170</v>
      </c>
      <c r="E54" s="18"/>
    </row>
    <row r="55" spans="1:5" x14ac:dyDescent="0.25">
      <c r="A55" s="17" t="s">
        <v>99</v>
      </c>
      <c r="B55" s="18">
        <v>23670.600979999999</v>
      </c>
      <c r="C55" s="18"/>
      <c r="D55" s="18"/>
      <c r="E55" s="18"/>
    </row>
    <row r="56" spans="1:5" x14ac:dyDescent="0.25">
      <c r="A56" s="54" t="s">
        <v>100</v>
      </c>
      <c r="B56" s="55">
        <v>1678085.0943799999</v>
      </c>
      <c r="C56" s="55">
        <v>188732.43630999999</v>
      </c>
      <c r="D56" s="55">
        <v>57106.904640000001</v>
      </c>
      <c r="E56" s="55">
        <v>253181.92554</v>
      </c>
    </row>
  </sheetData>
  <mergeCells count="14">
    <mergeCell ref="A10:D10"/>
    <mergeCell ref="A11:D11"/>
    <mergeCell ref="A12:D12"/>
    <mergeCell ref="A13:D13"/>
    <mergeCell ref="A1:E1"/>
    <mergeCell ref="A2:E2"/>
    <mergeCell ref="A5:D5"/>
    <mergeCell ref="A14:D14"/>
    <mergeCell ref="A16:A17"/>
    <mergeCell ref="B16:B17"/>
    <mergeCell ref="C16:E16"/>
    <mergeCell ref="A7:D7"/>
    <mergeCell ref="A8:D8"/>
    <mergeCell ref="A9:D9"/>
  </mergeCells>
  <pageMargins left="0.70866141732283472" right="0.33" top="0.27" bottom="0.44" header="0.2" footer="0.31496062992125984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view="pageBreakPreview" topLeftCell="A28" zoomScaleNormal="100" zoomScaleSheetLayoutView="100" workbookViewId="0">
      <selection activeCell="D30" sqref="D30"/>
    </sheetView>
  </sheetViews>
  <sheetFormatPr defaultRowHeight="15" x14ac:dyDescent="0.25"/>
  <cols>
    <col min="1" max="1" width="38.28515625" customWidth="1"/>
    <col min="2" max="2" width="13.140625" customWidth="1"/>
    <col min="3" max="3" width="14.140625" customWidth="1"/>
    <col min="4" max="4" width="13.42578125" customWidth="1"/>
    <col min="5" max="5" width="13.140625" customWidth="1"/>
    <col min="6" max="6" width="13.42578125" customWidth="1"/>
    <col min="7" max="7" width="14.140625" customWidth="1"/>
    <col min="8" max="8" width="13.85546875" customWidth="1"/>
    <col min="9" max="9" width="13.5703125" customWidth="1"/>
    <col min="10" max="10" width="12.7109375" customWidth="1"/>
    <col min="11" max="11" width="11" customWidth="1"/>
    <col min="12" max="13" width="13.5703125" customWidth="1"/>
    <col min="14" max="14" width="13.140625" customWidth="1"/>
    <col min="15" max="15" width="13.5703125" customWidth="1"/>
    <col min="16" max="16" width="11" customWidth="1"/>
  </cols>
  <sheetData>
    <row r="1" spans="1:16" s="25" customFormat="1" ht="15.75" x14ac:dyDescent="0.25">
      <c r="A1" s="36" t="s">
        <v>61</v>
      </c>
      <c r="C1" s="26" t="s">
        <v>13</v>
      </c>
    </row>
    <row r="2" spans="1:16" x14ac:dyDescent="0.25">
      <c r="A2" s="32" t="str">
        <f>TEXT(EndData2,"[$-FC19]ДД.ММ.ГГГ")</f>
        <v>07.07.2016</v>
      </c>
      <c r="B2" s="32">
        <f>A2+1</f>
        <v>42559</v>
      </c>
      <c r="C2" s="37" t="str">
        <f>TEXT(B2,"[$-FC19]ДД.ММ.ГГГ")</f>
        <v>08.07.2016</v>
      </c>
      <c r="P2" s="23" t="s">
        <v>12</v>
      </c>
    </row>
    <row r="3" spans="1:16" s="24" customFormat="1" ht="51.75" customHeight="1" x14ac:dyDescent="0.25">
      <c r="A3" s="29" t="s">
        <v>15</v>
      </c>
      <c r="B3" s="35" t="s">
        <v>16</v>
      </c>
      <c r="C3" s="33" t="s">
        <v>17</v>
      </c>
      <c r="D3" s="33" t="s">
        <v>18</v>
      </c>
      <c r="E3" s="33" t="s">
        <v>19</v>
      </c>
      <c r="F3" s="33" t="s">
        <v>20</v>
      </c>
      <c r="G3" s="33" t="s">
        <v>21</v>
      </c>
      <c r="H3" s="33" t="s">
        <v>22</v>
      </c>
      <c r="I3" s="33" t="s">
        <v>23</v>
      </c>
      <c r="J3" s="33" t="s">
        <v>24</v>
      </c>
      <c r="K3" s="33" t="s">
        <v>25</v>
      </c>
      <c r="L3" s="33" t="s">
        <v>26</v>
      </c>
      <c r="M3" s="33" t="s">
        <v>27</v>
      </c>
      <c r="N3" s="33" t="s">
        <v>28</v>
      </c>
      <c r="O3" s="33" t="s">
        <v>29</v>
      </c>
      <c r="P3" s="20" t="s">
        <v>11</v>
      </c>
    </row>
    <row r="4" spans="1:16" ht="26.25" x14ac:dyDescent="0.25">
      <c r="A4" s="21" t="s">
        <v>31</v>
      </c>
      <c r="B4" s="34"/>
      <c r="C4" s="34"/>
      <c r="D4" s="34"/>
      <c r="E4" s="34"/>
      <c r="F4" s="34"/>
      <c r="G4" s="34"/>
      <c r="H4" s="34"/>
      <c r="I4" s="34"/>
      <c r="J4" s="34">
        <v>1362.3333299999999</v>
      </c>
      <c r="K4" s="34">
        <v>189.8407</v>
      </c>
      <c r="L4" s="34"/>
      <c r="M4" s="34"/>
      <c r="N4" s="34"/>
      <c r="O4" s="34"/>
      <c r="P4" s="22">
        <v>1552.1740299999999</v>
      </c>
    </row>
    <row r="5" spans="1:16" ht="39" x14ac:dyDescent="0.25">
      <c r="A5" s="21" t="s">
        <v>32</v>
      </c>
      <c r="B5" s="34"/>
      <c r="C5" s="34">
        <v>14419.166660000001</v>
      </c>
      <c r="D5" s="34">
        <v>19297.666659999999</v>
      </c>
      <c r="E5" s="34">
        <v>18981.666000000001</v>
      </c>
      <c r="F5" s="34">
        <v>7963.9160000000002</v>
      </c>
      <c r="G5" s="34">
        <v>23847.166659999999</v>
      </c>
      <c r="H5" s="34">
        <v>6103.3977999999997</v>
      </c>
      <c r="I5" s="34">
        <v>6014.5</v>
      </c>
      <c r="J5" s="34">
        <v>624</v>
      </c>
      <c r="K5" s="34">
        <v>4640.5166600000002</v>
      </c>
      <c r="L5" s="34">
        <v>10000</v>
      </c>
      <c r="M5" s="34">
        <v>9011.9169999999995</v>
      </c>
      <c r="N5" s="34">
        <v>10780.083000000001</v>
      </c>
      <c r="O5" s="34">
        <v>22080.082999999999</v>
      </c>
      <c r="P5" s="22">
        <v>153764.07944</v>
      </c>
    </row>
    <row r="6" spans="1:16" ht="26.25" x14ac:dyDescent="0.25">
      <c r="A6" s="21" t="s">
        <v>33</v>
      </c>
      <c r="B6" s="34">
        <v>670</v>
      </c>
      <c r="C6" s="34">
        <v>100</v>
      </c>
      <c r="D6" s="34">
        <v>75</v>
      </c>
      <c r="E6" s="34">
        <v>3750</v>
      </c>
      <c r="F6" s="34"/>
      <c r="G6" s="34">
        <v>5714.2857199999999</v>
      </c>
      <c r="H6" s="34"/>
      <c r="I6" s="34"/>
      <c r="J6" s="34">
        <v>150.08332999999999</v>
      </c>
      <c r="K6" s="34"/>
      <c r="L6" s="34"/>
      <c r="M6" s="34">
        <v>653.995</v>
      </c>
      <c r="N6" s="34">
        <v>87.5</v>
      </c>
      <c r="O6" s="34"/>
      <c r="P6" s="22">
        <v>11200.86405</v>
      </c>
    </row>
    <row r="7" spans="1:16" ht="64.5" x14ac:dyDescent="0.25">
      <c r="A7" s="21" t="s">
        <v>34</v>
      </c>
      <c r="B7" s="34">
        <v>87253.341</v>
      </c>
      <c r="C7" s="34">
        <v>46288.72</v>
      </c>
      <c r="D7" s="34">
        <v>20067.25</v>
      </c>
      <c r="E7" s="34">
        <v>13569.165999999999</v>
      </c>
      <c r="F7" s="34">
        <v>5518.1660000000002</v>
      </c>
      <c r="G7" s="34">
        <v>18799.666669999999</v>
      </c>
      <c r="H7" s="34">
        <v>12311.85662</v>
      </c>
      <c r="I7" s="34">
        <v>3200</v>
      </c>
      <c r="J7" s="34">
        <v>18168.359</v>
      </c>
      <c r="K7" s="34">
        <v>5444.8233399999999</v>
      </c>
      <c r="L7" s="34">
        <v>14662.334000000001</v>
      </c>
      <c r="M7" s="34">
        <v>13605.416999999999</v>
      </c>
      <c r="N7" s="34">
        <v>8105.5</v>
      </c>
      <c r="O7" s="34">
        <v>13610.666999999999</v>
      </c>
      <c r="P7" s="22">
        <v>280605.26663000003</v>
      </c>
    </row>
    <row r="8" spans="1:16" ht="90" x14ac:dyDescent="0.25">
      <c r="A8" s="21" t="s">
        <v>35</v>
      </c>
      <c r="B8" s="34">
        <v>3912</v>
      </c>
      <c r="C8" s="34">
        <v>34.32</v>
      </c>
      <c r="D8" s="34"/>
      <c r="E8" s="34">
        <v>673.41457000000003</v>
      </c>
      <c r="F8" s="34"/>
      <c r="G8" s="34"/>
      <c r="H8" s="34"/>
      <c r="I8" s="34"/>
      <c r="J8" s="34"/>
      <c r="K8" s="34"/>
      <c r="L8" s="34"/>
      <c r="M8" s="34"/>
      <c r="N8" s="34">
        <v>17</v>
      </c>
      <c r="O8" s="34">
        <v>1240.70327</v>
      </c>
      <c r="P8" s="22">
        <v>5877.4378399999996</v>
      </c>
    </row>
    <row r="9" spans="1:16" ht="64.5" x14ac:dyDescent="0.25">
      <c r="A9" s="21" t="s">
        <v>36</v>
      </c>
      <c r="B9" s="34"/>
      <c r="C9" s="34"/>
      <c r="D9" s="34"/>
      <c r="E9" s="34"/>
      <c r="F9" s="34"/>
      <c r="G9" s="34">
        <v>1189.9147599999999</v>
      </c>
      <c r="H9" s="34"/>
      <c r="I9" s="34"/>
      <c r="J9" s="34"/>
      <c r="K9" s="34"/>
      <c r="L9" s="34"/>
      <c r="M9" s="34"/>
      <c r="N9" s="34"/>
      <c r="O9" s="34"/>
      <c r="P9" s="22">
        <v>1189.9147599999999</v>
      </c>
    </row>
    <row r="10" spans="1:16" ht="90" x14ac:dyDescent="0.25">
      <c r="A10" s="21" t="s">
        <v>37</v>
      </c>
      <c r="B10" s="34">
        <v>80.23</v>
      </c>
      <c r="C10" s="34"/>
      <c r="D10" s="34"/>
      <c r="E10" s="34"/>
      <c r="F10" s="34"/>
      <c r="G10" s="34"/>
      <c r="H10" s="34"/>
      <c r="I10" s="34"/>
      <c r="J10" s="34">
        <v>30.649000000000001</v>
      </c>
      <c r="K10" s="34"/>
      <c r="L10" s="34"/>
      <c r="M10" s="34">
        <v>24.6</v>
      </c>
      <c r="N10" s="34"/>
      <c r="O10" s="34"/>
      <c r="P10" s="22">
        <v>135.47900000000001</v>
      </c>
    </row>
    <row r="11" spans="1:16" ht="77.25" x14ac:dyDescent="0.25">
      <c r="A11" s="21" t="s">
        <v>38</v>
      </c>
      <c r="B11" s="34"/>
      <c r="C11" s="34">
        <v>3984.25</v>
      </c>
      <c r="D11" s="34">
        <v>661</v>
      </c>
      <c r="E11" s="34">
        <v>476.416</v>
      </c>
      <c r="F11" s="34">
        <v>158.75</v>
      </c>
      <c r="G11" s="34">
        <v>624.41666999999995</v>
      </c>
      <c r="H11" s="34">
        <v>151.916</v>
      </c>
      <c r="I11" s="34">
        <v>43</v>
      </c>
      <c r="J11" s="34"/>
      <c r="K11" s="34"/>
      <c r="L11" s="34">
        <v>272</v>
      </c>
      <c r="M11" s="34">
        <v>242.333</v>
      </c>
      <c r="N11" s="34">
        <v>250.166</v>
      </c>
      <c r="O11" s="34">
        <v>142.416</v>
      </c>
      <c r="P11" s="22">
        <v>7006.6636699999999</v>
      </c>
    </row>
    <row r="12" spans="1:16" ht="90" x14ac:dyDescent="0.25">
      <c r="A12" s="21" t="s">
        <v>39</v>
      </c>
      <c r="B12" s="34">
        <v>430</v>
      </c>
      <c r="C12" s="34">
        <v>205.93606</v>
      </c>
      <c r="D12" s="34">
        <v>172.25</v>
      </c>
      <c r="E12" s="34"/>
      <c r="F12" s="34">
        <v>86.082999999999998</v>
      </c>
      <c r="G12" s="34">
        <v>86.083330000000004</v>
      </c>
      <c r="H12" s="34">
        <v>100</v>
      </c>
      <c r="I12" s="34">
        <v>75</v>
      </c>
      <c r="J12" s="34"/>
      <c r="K12" s="34"/>
      <c r="L12" s="34">
        <v>70</v>
      </c>
      <c r="M12" s="34"/>
      <c r="N12" s="34">
        <v>30</v>
      </c>
      <c r="O12" s="34">
        <v>73.016059999999996</v>
      </c>
      <c r="P12" s="22">
        <v>1328.3684499999999</v>
      </c>
    </row>
    <row r="13" spans="1:16" ht="51.75" x14ac:dyDescent="0.25">
      <c r="A13" s="21" t="s">
        <v>40</v>
      </c>
      <c r="B13" s="34">
        <v>469.22</v>
      </c>
      <c r="C13" s="34">
        <v>764.71600000000001</v>
      </c>
      <c r="D13" s="34">
        <v>219</v>
      </c>
      <c r="E13" s="34">
        <v>191.2</v>
      </c>
      <c r="F13" s="34">
        <v>10</v>
      </c>
      <c r="G13" s="34">
        <v>328.15</v>
      </c>
      <c r="H13" s="34">
        <v>70</v>
      </c>
      <c r="I13" s="34">
        <v>43</v>
      </c>
      <c r="J13" s="34">
        <v>105.32</v>
      </c>
      <c r="K13" s="34">
        <v>10</v>
      </c>
      <c r="L13" s="34">
        <v>75</v>
      </c>
      <c r="M13" s="34">
        <v>87.603999999999999</v>
      </c>
      <c r="N13" s="34">
        <v>163.61699999999999</v>
      </c>
      <c r="O13" s="34">
        <v>123.77049</v>
      </c>
      <c r="P13" s="22">
        <v>2660.5974900000001</v>
      </c>
    </row>
    <row r="14" spans="1:16" ht="77.25" x14ac:dyDescent="0.25">
      <c r="A14" s="21" t="s">
        <v>41</v>
      </c>
      <c r="B14" s="34">
        <v>1286.18</v>
      </c>
      <c r="C14" s="34">
        <v>1168.4469999999999</v>
      </c>
      <c r="D14" s="34">
        <v>134</v>
      </c>
      <c r="E14" s="34">
        <v>132.6</v>
      </c>
      <c r="F14" s="34">
        <v>85</v>
      </c>
      <c r="G14" s="34">
        <v>61.78</v>
      </c>
      <c r="H14" s="34">
        <v>92</v>
      </c>
      <c r="I14" s="34">
        <v>273</v>
      </c>
      <c r="J14" s="34">
        <v>208.1</v>
      </c>
      <c r="K14" s="34">
        <v>115</v>
      </c>
      <c r="L14" s="34">
        <v>208.73</v>
      </c>
      <c r="M14" s="34">
        <v>24.1</v>
      </c>
      <c r="N14" s="34">
        <v>209.83332999999999</v>
      </c>
      <c r="O14" s="34">
        <v>129.78756999999999</v>
      </c>
      <c r="P14" s="22">
        <v>4128.5578999999998</v>
      </c>
    </row>
    <row r="15" spans="1:16" ht="102.75" x14ac:dyDescent="0.25">
      <c r="A15" s="21" t="s">
        <v>42</v>
      </c>
      <c r="B15" s="34">
        <v>23444.78973</v>
      </c>
      <c r="C15" s="34">
        <v>1889.1586</v>
      </c>
      <c r="D15" s="34">
        <v>152</v>
      </c>
      <c r="E15" s="34"/>
      <c r="F15" s="34"/>
      <c r="G15" s="34"/>
      <c r="H15" s="34"/>
      <c r="I15" s="34"/>
      <c r="J15" s="34">
        <v>280</v>
      </c>
      <c r="K15" s="34"/>
      <c r="L15" s="34"/>
      <c r="M15" s="34"/>
      <c r="N15" s="34"/>
      <c r="O15" s="34"/>
      <c r="P15" s="22">
        <v>25765.948329999999</v>
      </c>
    </row>
    <row r="16" spans="1:16" ht="102.75" x14ac:dyDescent="0.25">
      <c r="A16" s="21" t="s">
        <v>43</v>
      </c>
      <c r="B16" s="34"/>
      <c r="C16" s="34">
        <v>4012.32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22">
        <v>4012.32</v>
      </c>
    </row>
    <row r="17" spans="1:16" ht="90" x14ac:dyDescent="0.25">
      <c r="A17" s="21" t="s">
        <v>44</v>
      </c>
      <c r="B17" s="34">
        <v>300</v>
      </c>
      <c r="C17" s="34"/>
      <c r="D17" s="34"/>
      <c r="E17" s="34"/>
      <c r="F17" s="34"/>
      <c r="G17" s="34">
        <v>34.695</v>
      </c>
      <c r="H17" s="34"/>
      <c r="I17" s="34"/>
      <c r="J17" s="34">
        <v>37.5</v>
      </c>
      <c r="K17" s="34"/>
      <c r="L17" s="34"/>
      <c r="M17" s="34">
        <v>11.4</v>
      </c>
      <c r="N17" s="34"/>
      <c r="O17" s="34"/>
      <c r="P17" s="22">
        <v>383.59500000000003</v>
      </c>
    </row>
    <row r="18" spans="1:16" ht="319.5" x14ac:dyDescent="0.25">
      <c r="A18" s="21" t="s">
        <v>45</v>
      </c>
      <c r="B18" s="34">
        <v>13500</v>
      </c>
      <c r="C18" s="34">
        <v>10027.873</v>
      </c>
      <c r="D18" s="34">
        <v>1850</v>
      </c>
      <c r="E18" s="34">
        <v>1800</v>
      </c>
      <c r="F18" s="34"/>
      <c r="G18" s="34">
        <v>2200</v>
      </c>
      <c r="H18" s="34">
        <v>1268.567</v>
      </c>
      <c r="I18" s="34">
        <v>110.5</v>
      </c>
      <c r="J18" s="34">
        <v>3200</v>
      </c>
      <c r="K18" s="34">
        <v>1846.15</v>
      </c>
      <c r="L18" s="34">
        <v>1000</v>
      </c>
      <c r="M18" s="34">
        <v>860</v>
      </c>
      <c r="N18" s="34">
        <v>1700</v>
      </c>
      <c r="O18" s="34">
        <v>1011.883</v>
      </c>
      <c r="P18" s="22">
        <v>40374.972999999998</v>
      </c>
    </row>
    <row r="19" spans="1:16" ht="153.75" x14ac:dyDescent="0.25">
      <c r="A19" s="21" t="s">
        <v>46</v>
      </c>
      <c r="B19" s="34">
        <v>80363.600000000006</v>
      </c>
      <c r="C19" s="34">
        <v>40000</v>
      </c>
      <c r="D19" s="34">
        <v>20077.95</v>
      </c>
      <c r="E19" s="34">
        <v>9670</v>
      </c>
      <c r="F19" s="34"/>
      <c r="G19" s="34">
        <v>20927</v>
      </c>
      <c r="H19" s="34">
        <v>5500</v>
      </c>
      <c r="I19" s="34">
        <v>750</v>
      </c>
      <c r="J19" s="34">
        <v>7158.25</v>
      </c>
      <c r="K19" s="34">
        <v>3416.9169999999999</v>
      </c>
      <c r="L19" s="34">
        <v>24500</v>
      </c>
      <c r="M19" s="34">
        <v>7400</v>
      </c>
      <c r="N19" s="34">
        <v>3500</v>
      </c>
      <c r="O19" s="34">
        <v>8503.24</v>
      </c>
      <c r="P19" s="22">
        <v>231766.95699999999</v>
      </c>
    </row>
    <row r="20" spans="1:16" ht="90" x14ac:dyDescent="0.25">
      <c r="A20" s="21" t="s">
        <v>47</v>
      </c>
      <c r="B20" s="34">
        <v>2652.63</v>
      </c>
      <c r="C20" s="34">
        <v>191.149</v>
      </c>
      <c r="D20" s="34"/>
      <c r="E20" s="34">
        <v>170</v>
      </c>
      <c r="F20" s="34"/>
      <c r="G20" s="34"/>
      <c r="H20" s="34">
        <v>10</v>
      </c>
      <c r="I20" s="34"/>
      <c r="J20" s="34"/>
      <c r="K20" s="34"/>
      <c r="L20" s="34">
        <v>600</v>
      </c>
      <c r="M20" s="34">
        <v>1300</v>
      </c>
      <c r="N20" s="34"/>
      <c r="O20" s="34"/>
      <c r="P20" s="22">
        <v>4923.7790000000005</v>
      </c>
    </row>
    <row r="21" spans="1:16" ht="128.25" x14ac:dyDescent="0.25">
      <c r="A21" s="21" t="s">
        <v>48</v>
      </c>
      <c r="B21" s="34">
        <v>54.7</v>
      </c>
      <c r="C21" s="34">
        <v>5</v>
      </c>
      <c r="D21" s="34"/>
      <c r="E21" s="34"/>
      <c r="F21" s="34">
        <v>3.7250000000000001</v>
      </c>
      <c r="G21" s="34"/>
      <c r="H21" s="34">
        <v>3.7240000000000002</v>
      </c>
      <c r="I21" s="34"/>
      <c r="J21" s="34">
        <v>6.5019299999999998</v>
      </c>
      <c r="K21" s="34"/>
      <c r="L21" s="34"/>
      <c r="M21" s="34"/>
      <c r="N21" s="34"/>
      <c r="O21" s="34"/>
      <c r="P21" s="22">
        <v>73.650930000000002</v>
      </c>
    </row>
    <row r="22" spans="1:16" ht="77.25" x14ac:dyDescent="0.25">
      <c r="A22" s="21" t="s">
        <v>49</v>
      </c>
      <c r="B22" s="34"/>
      <c r="C22" s="34"/>
      <c r="D22" s="34"/>
      <c r="E22" s="34"/>
      <c r="F22" s="34"/>
      <c r="G22" s="34"/>
      <c r="H22" s="34">
        <v>75</v>
      </c>
      <c r="I22" s="34"/>
      <c r="J22" s="34">
        <v>150</v>
      </c>
      <c r="K22" s="34"/>
      <c r="L22" s="34"/>
      <c r="M22" s="34"/>
      <c r="N22" s="34"/>
      <c r="O22" s="34"/>
      <c r="P22" s="22">
        <v>225</v>
      </c>
    </row>
    <row r="23" spans="1:16" ht="115.5" x14ac:dyDescent="0.25">
      <c r="A23" s="21" t="s">
        <v>50</v>
      </c>
      <c r="B23" s="34">
        <v>4807.598</v>
      </c>
      <c r="C23" s="34">
        <v>1523.4</v>
      </c>
      <c r="D23" s="34">
        <v>300</v>
      </c>
      <c r="E23" s="34">
        <v>349</v>
      </c>
      <c r="F23" s="34"/>
      <c r="G23" s="34">
        <v>256</v>
      </c>
      <c r="H23" s="34">
        <v>55.5</v>
      </c>
      <c r="I23" s="34">
        <v>15.3</v>
      </c>
      <c r="J23" s="34">
        <v>300</v>
      </c>
      <c r="K23" s="34">
        <v>400</v>
      </c>
      <c r="L23" s="34">
        <v>244.76499999999999</v>
      </c>
      <c r="M23" s="34">
        <v>359</v>
      </c>
      <c r="N23" s="34">
        <v>538.75</v>
      </c>
      <c r="O23" s="34">
        <v>524.91399999999999</v>
      </c>
      <c r="P23" s="22">
        <v>9674.2270000000008</v>
      </c>
    </row>
    <row r="24" spans="1:16" ht="115.5" x14ac:dyDescent="0.25">
      <c r="A24" s="21" t="s">
        <v>51</v>
      </c>
      <c r="B24" s="34">
        <v>57838.959000000003</v>
      </c>
      <c r="C24" s="34">
        <v>56071.92</v>
      </c>
      <c r="D24" s="34">
        <v>9202.2865999999995</v>
      </c>
      <c r="E24" s="34">
        <v>6660</v>
      </c>
      <c r="F24" s="34">
        <v>1700</v>
      </c>
      <c r="G24" s="34">
        <v>6562.3360000000002</v>
      </c>
      <c r="H24" s="34">
        <v>2508.63</v>
      </c>
      <c r="I24" s="34">
        <v>714</v>
      </c>
      <c r="J24" s="34">
        <v>13860.936</v>
      </c>
      <c r="K24" s="34">
        <v>2973.26</v>
      </c>
      <c r="L24" s="34">
        <v>3100</v>
      </c>
      <c r="M24" s="34">
        <v>2600</v>
      </c>
      <c r="N24" s="34">
        <v>2620</v>
      </c>
      <c r="O24" s="34">
        <v>3697.68</v>
      </c>
      <c r="P24" s="22">
        <v>170110.00760000001</v>
      </c>
    </row>
    <row r="25" spans="1:16" ht="64.5" x14ac:dyDescent="0.25">
      <c r="A25" s="21" t="s">
        <v>52</v>
      </c>
      <c r="B25" s="34">
        <v>34058.604959999997</v>
      </c>
      <c r="C25" s="34">
        <v>6037.32</v>
      </c>
      <c r="D25" s="34">
        <v>2150</v>
      </c>
      <c r="E25" s="34">
        <v>2027.25</v>
      </c>
      <c r="F25" s="34">
        <v>200</v>
      </c>
      <c r="G25" s="34">
        <v>2550</v>
      </c>
      <c r="H25" s="34">
        <v>418.37905999999998</v>
      </c>
      <c r="I25" s="34">
        <v>135</v>
      </c>
      <c r="J25" s="34">
        <v>2391.9349699999998</v>
      </c>
      <c r="K25" s="34"/>
      <c r="L25" s="34">
        <v>265</v>
      </c>
      <c r="M25" s="34">
        <v>100</v>
      </c>
      <c r="N25" s="34">
        <v>1932.3645100000001</v>
      </c>
      <c r="O25" s="34">
        <v>950.19500000000005</v>
      </c>
      <c r="P25" s="22">
        <v>53216.048499999997</v>
      </c>
    </row>
    <row r="26" spans="1:16" ht="90" x14ac:dyDescent="0.25">
      <c r="A26" s="21" t="s">
        <v>53</v>
      </c>
      <c r="B26" s="34">
        <v>730</v>
      </c>
      <c r="C26" s="34"/>
      <c r="D26" s="34">
        <v>91.35</v>
      </c>
      <c r="E26" s="34">
        <v>80</v>
      </c>
      <c r="F26" s="34"/>
      <c r="G26" s="34"/>
      <c r="H26" s="34"/>
      <c r="I26" s="34"/>
      <c r="J26" s="34"/>
      <c r="K26" s="34"/>
      <c r="L26" s="34">
        <v>130</v>
      </c>
      <c r="M26" s="34"/>
      <c r="N26" s="34">
        <v>40</v>
      </c>
      <c r="O26" s="34"/>
      <c r="P26" s="22">
        <v>1071.3499999999999</v>
      </c>
    </row>
    <row r="27" spans="1:16" ht="39" x14ac:dyDescent="0.25">
      <c r="A27" s="21" t="s">
        <v>54</v>
      </c>
      <c r="B27" s="34"/>
      <c r="C27" s="34"/>
      <c r="D27" s="34">
        <v>29.6</v>
      </c>
      <c r="E27" s="34">
        <v>13.125</v>
      </c>
      <c r="F27" s="34">
        <v>6.6</v>
      </c>
      <c r="G27" s="34">
        <v>24.625</v>
      </c>
      <c r="H27" s="34">
        <v>6.9249999999999998</v>
      </c>
      <c r="I27" s="34"/>
      <c r="J27" s="34">
        <v>45.55</v>
      </c>
      <c r="K27" s="34">
        <v>7.1</v>
      </c>
      <c r="L27" s="34">
        <v>14.6</v>
      </c>
      <c r="M27" s="34">
        <v>9.3000000000000007</v>
      </c>
      <c r="N27" s="34">
        <v>14.7</v>
      </c>
      <c r="O27" s="34">
        <v>4.05</v>
      </c>
      <c r="P27" s="22">
        <v>176.17500000000001</v>
      </c>
    </row>
    <row r="28" spans="1:16" ht="64.5" x14ac:dyDescent="0.25">
      <c r="A28" s="21" t="s">
        <v>55</v>
      </c>
      <c r="B28" s="34">
        <v>252.77752000000001</v>
      </c>
      <c r="C28" s="34">
        <v>2362.7083299999999</v>
      </c>
      <c r="D28" s="34"/>
      <c r="E28" s="34">
        <v>105</v>
      </c>
      <c r="F28" s="34"/>
      <c r="G28" s="34"/>
      <c r="H28" s="34"/>
      <c r="I28" s="34"/>
      <c r="J28" s="34">
        <v>251.53317999999999</v>
      </c>
      <c r="K28" s="34">
        <v>126.34193</v>
      </c>
      <c r="L28" s="34"/>
      <c r="M28" s="34"/>
      <c r="N28" s="34"/>
      <c r="O28" s="34"/>
      <c r="P28" s="22">
        <v>3098.36096</v>
      </c>
    </row>
    <row r="29" spans="1:16" ht="90" x14ac:dyDescent="0.25">
      <c r="A29" s="21" t="s">
        <v>56</v>
      </c>
      <c r="B29" s="34">
        <v>682.65286000000003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22">
        <v>682.65286000000003</v>
      </c>
    </row>
    <row r="30" spans="1:16" ht="26.25" x14ac:dyDescent="0.25">
      <c r="A30" s="21" t="s">
        <v>57</v>
      </c>
      <c r="B30" s="34">
        <v>173.637</v>
      </c>
      <c r="C30" s="34">
        <v>504.46800000000002</v>
      </c>
      <c r="D30" s="34"/>
      <c r="E30" s="34"/>
      <c r="F30" s="34"/>
      <c r="G30" s="34"/>
      <c r="H30" s="34"/>
      <c r="I30" s="34"/>
      <c r="J30" s="34">
        <v>89.096999999999994</v>
      </c>
      <c r="K30" s="34"/>
      <c r="L30" s="34">
        <v>131.898</v>
      </c>
      <c r="M30" s="34"/>
      <c r="N30" s="34"/>
      <c r="O30" s="34"/>
      <c r="P30" s="22">
        <v>899.1</v>
      </c>
    </row>
    <row r="31" spans="1:16" ht="102.75" x14ac:dyDescent="0.25">
      <c r="A31" s="21" t="s">
        <v>58</v>
      </c>
      <c r="B31" s="34"/>
      <c r="C31" s="34"/>
      <c r="D31" s="34">
        <v>710.2</v>
      </c>
      <c r="E31" s="34">
        <v>314.95</v>
      </c>
      <c r="F31" s="34">
        <v>158.19999999999999</v>
      </c>
      <c r="G31" s="34">
        <v>591.15</v>
      </c>
      <c r="H31" s="34">
        <v>166.05</v>
      </c>
      <c r="I31" s="34">
        <v>42.85</v>
      </c>
      <c r="J31" s="34">
        <v>1093.2</v>
      </c>
      <c r="K31" s="34">
        <v>184.65</v>
      </c>
      <c r="L31" s="34">
        <v>379.4</v>
      </c>
      <c r="M31" s="34">
        <v>241.95</v>
      </c>
      <c r="N31" s="34">
        <v>382.05</v>
      </c>
      <c r="O31" s="34">
        <v>105.05</v>
      </c>
      <c r="P31" s="22">
        <v>4369.7</v>
      </c>
    </row>
    <row r="32" spans="1:16" ht="77.25" x14ac:dyDescent="0.25">
      <c r="A32" s="21" t="s">
        <v>59</v>
      </c>
      <c r="B32" s="34"/>
      <c r="C32" s="34"/>
      <c r="D32" s="34"/>
      <c r="E32" s="34"/>
      <c r="F32" s="34"/>
      <c r="G32" s="34"/>
      <c r="H32" s="34"/>
      <c r="I32" s="34"/>
      <c r="J32" s="34"/>
      <c r="K32" s="34">
        <v>2000</v>
      </c>
      <c r="L32" s="34">
        <v>950</v>
      </c>
      <c r="M32" s="34"/>
      <c r="N32" s="34"/>
      <c r="O32" s="34"/>
      <c r="P32" s="22">
        <v>2950</v>
      </c>
    </row>
    <row r="33" spans="1:16" x14ac:dyDescent="0.25">
      <c r="A33" s="21" t="s">
        <v>60</v>
      </c>
      <c r="B33" s="34">
        <v>312960.92006999999</v>
      </c>
      <c r="C33" s="34">
        <v>189590.87265</v>
      </c>
      <c r="D33" s="34">
        <v>75189.553260000001</v>
      </c>
      <c r="E33" s="34">
        <v>58963.78757</v>
      </c>
      <c r="F33" s="34">
        <v>15890.44</v>
      </c>
      <c r="G33" s="34">
        <v>83797.269809999998</v>
      </c>
      <c r="H33" s="34">
        <v>28841.945479999998</v>
      </c>
      <c r="I33" s="34">
        <v>11416.15</v>
      </c>
      <c r="J33" s="34">
        <v>49513.347739999997</v>
      </c>
      <c r="K33" s="34">
        <v>21354.599630000001</v>
      </c>
      <c r="L33" s="34">
        <v>56603.726999999999</v>
      </c>
      <c r="M33" s="34">
        <v>36531.616000000002</v>
      </c>
      <c r="N33" s="34">
        <v>30371.563839999999</v>
      </c>
      <c r="O33" s="34">
        <v>52197.455390000003</v>
      </c>
      <c r="P33" s="22">
        <v>1023223.24844</v>
      </c>
    </row>
    <row r="35" spans="1:16" x14ac:dyDescent="0.25">
      <c r="A35" s="31" t="s">
        <v>30</v>
      </c>
      <c r="B35" s="30">
        <f>P33+Учреждения!B56</f>
        <v>2701308.3428199999</v>
      </c>
    </row>
    <row r="36" spans="1:16" ht="32.25" customHeight="1" x14ac:dyDescent="0.25">
      <c r="A36" s="31" t="str">
        <f>CONCATENATE("Остатки бюджетных средств на ",C2,"г.")</f>
        <v>Остатки бюджетных средств на 08.07.2016г.</v>
      </c>
      <c r="B36" s="30">
        <v>984441.5</v>
      </c>
    </row>
  </sheetData>
  <pageMargins left="0.23622047244094491" right="0.19685039370078741" top="0.27559055118110237" bottom="0.31496062992125984" header="0.15748031496062992" footer="0.15748031496062992"/>
  <pageSetup paperSize="9" scale="6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2016-07-11T23:07:28Z</dcterms:modified>
</cp:coreProperties>
</file>