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Бюджетополучатели!$E$8</definedName>
    <definedName name="_xlnm.Print_Titles" localSheetId="0">Бюджетополучатели!$23:$24</definedName>
    <definedName name="_xlnm.Print_Titles" localSheetId="1">'Муниципальные районы'!$1:$3</definedName>
    <definedName name="_xlnm.Print_Area" localSheetId="0">Бюджетополучатели!$A$1:$D$68</definedName>
    <definedName name="_xlnm.Print_Area" localSheetId="1">'Муниципальные районы'!$A$1:$P$39</definedName>
  </definedNames>
  <calcPr calcId="152511"/>
</workbook>
</file>

<file path=xl/calcChain.xml><?xml version="1.0" encoding="utf-8"?>
<calcChain xmlns="http://schemas.openxmlformats.org/spreadsheetml/2006/main">
  <c r="B67" i="1" l="1"/>
  <c r="D14" i="1" l="1"/>
  <c r="D11" i="1"/>
  <c r="D10" i="1" s="1"/>
  <c r="D6" i="1" s="1"/>
  <c r="H1" i="1" l="1"/>
  <c r="F1" i="1" l="1"/>
  <c r="E6" i="1" s="1"/>
  <c r="A2" i="1" s="1"/>
  <c r="E3" i="1" l="1"/>
  <c r="G3" i="1" s="1"/>
  <c r="A12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<sst xmlns="http://schemas.openxmlformats.org/spreadsheetml/2006/main" count="121" uniqueCount="120">
  <si>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</si>
  <si>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</si>
  <si>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</si>
  <si>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</si>
  <si>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</si>
  <si>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</si>
  <si>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</si>
  <si>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</si>
  <si>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</si>
  <si>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</si>
  <si>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</si>
  <si>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</si>
  <si>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</si>
  <si>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</si>
  <si>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</si>
  <si>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</si>
  <si>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</si>
  <si>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</si>
  <si>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</si>
  <si>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</si>
  <si>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</si>
  <si>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</si>
  <si>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</si>
  <si>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</si>
  <si>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</si>
  <si>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</si>
  <si>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</si>
  <si>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</si>
  <si>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</si>
  <si>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</si>
  <si>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</si>
  <si>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</si>
  <si>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</si>
  <si>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</si>
  <si>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</si>
  <si>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</si>
  <si>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</si>
  <si>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</si>
  <si>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</si>
  <si>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</si>
  <si>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</si>
  <si>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</si>
  <si>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</si>
  <si>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</si>
  <si>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</si>
  <si>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</si>
  <si>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</si>
  <si>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</si>
  <si>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</si>
  <si>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</si>
  <si>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</si>
  <si>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</si>
  <si>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</si>
  <si>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</si>
  <si>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</si>
  <si>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</si>
  <si>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</si>
  <si>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</si>
  <si>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</si>
  <si>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</si>
  <si>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</si>
  <si>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</si>
  <si>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Выплата единовременного пособия при всех формах устройства детей, лишенных родительского попечения, в семью</t>
  </si>
  <si>
    <t>Проведение Всероссийской сельскохозяйственной переписи в 2016 году</t>
  </si>
  <si>
    <t>Мероприятия подпрограммы "Обеспечение жильем молодых семей" федеральной целевой программы "Жилище" на 2015 - 2020 годы(софинансирование за счет средств краевого бюджета)</t>
  </si>
  <si>
    <t>Государственная поддержка малого и среднего предпринимательства, включая крестьянские (фермерские) хозяйства (софинансирование за счет средств краевого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</si>
  <si>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</si>
  <si>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Создание в общеобразовательных организациях, расположенных в сельской местности, условий для занятий физической культурой и спортом (софинансирование за счет средств краевого бюджета)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</si>
  <si>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</si>
  <si>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</si>
  <si>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</si>
  <si>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</si>
  <si>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</si>
  <si>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</si>
  <si>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</si>
  <si>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</si>
  <si>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</si>
  <si>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</si>
  <si>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</si>
  <si>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</si>
  <si>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</si>
  <si>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</si>
  <si>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</si>
  <si>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</si>
  <si>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</si>
  <si>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</si>
  <si>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</si>
  <si>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</si>
  <si>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</si>
  <si>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</si>
  <si>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</si>
  <si>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</si>
  <si>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</si>
  <si>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</si>
  <si>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</si>
  <si>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</si>
  <si>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</si>
  <si>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</si>
  <si>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</si>
  <si>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</si>
  <si>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</si>
  <si>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</si>
  <si>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</si>
  <si>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</si>
  <si>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</si>
  <si>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</si>
  <si>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</si>
  <si>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</si>
  <si>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</si>
  <si>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30.06.2016</t>
  </si>
  <si>
    <t>01.06.2016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</si>
  <si>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</si>
  <si>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</si>
  <si>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</si>
  <si>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</si>
  <si>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Субсидии бюджетам субъектов Российской Федерации и муниципальных образований на финансовое обеспечение мероприятий по экономическому и социальному развитию Дальнего Востока и Забайкалья на период до 2013 года 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</si>
  <si>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 xml:space="preserve">Межбюджетные трансферты, передавемые бюджетам субъектов Российской Федерации  на единовременные компенсационные выплаты медицинским работникам (расчеты за счет средств Федерального фонда обязательного медицинского страхования) </t>
  </si>
  <si>
    <t>Бюджетный кредит</t>
  </si>
  <si>
    <t>Погашение бюджетного кредита</t>
  </si>
  <si>
    <t>Процентные 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</si>
</sst>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BreakPreview" topLeftCell="A4" zoomScaleNormal="100" zoomScaleSheetLayoutView="100" workbookViewId="0">
      <selection activeCell="A37" sqref="A37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4" t="s">
        <v>9</v>
      </c>
      <c r="B1" s="44"/>
      <c r="C1" s="44"/>
      <c r="D1" s="44"/>
      <c r="E1" s="28" t="s">
        <v>110</v>
      </c>
      <c r="F1" s="29" t="str">
        <f>TEXT(E1,"[$-FC19]ММ")</f>
        <v>06</v>
      </c>
      <c r="G1" s="29" t="str">
        <f>TEXT(E1,"[$-FC19]ДД.ММ.ГГГ \г")</f>
        <v>01.06.2016 г</v>
      </c>
      <c r="H1" s="29" t="str">
        <f>TEXT(E1,"[$-FC19]ГГГГ")</f>
        <v>2016</v>
      </c>
    </row>
    <row r="2" spans="1:8" ht="15.6" x14ac:dyDescent="0.3">
      <c r="A2" s="44" t="str">
        <f>CONCATENATE("доходов и расходов краевого бюджета за ",period," ",H1," года")</f>
        <v>доходов и расходов краевого бюджета за июнь 2016 года</v>
      </c>
      <c r="B2" s="44"/>
      <c r="C2" s="44"/>
      <c r="D2" s="44"/>
      <c r="E2" s="28" t="s">
        <v>109</v>
      </c>
      <c r="F2" s="29" t="str">
        <f>TEXT(E2,"[$-FC19]ДД ММММ ГГГ \г")</f>
        <v>30 июня 2016 г</v>
      </c>
      <c r="G2" s="29" t="str">
        <f>TEXT(E2,"[$-FC19]ДД.ММ.ГГГ \г")</f>
        <v>30.06.2016 г</v>
      </c>
      <c r="H2" s="30"/>
    </row>
    <row r="3" spans="1:8" x14ac:dyDescent="0.3">
      <c r="A3" s="1"/>
      <c r="B3" s="2"/>
      <c r="C3" s="2"/>
      <c r="D3" s="3"/>
      <c r="E3" s="29">
        <f>EndData1+1</f>
        <v>42552</v>
      </c>
      <c r="F3" s="29" t="str">
        <f>TEXT(E3,"[$-FC19]ДД ММММ ГГГ \г")</f>
        <v>01 июля 2016 г</v>
      </c>
      <c r="G3" s="29" t="str">
        <f>TEXT(E3,"[$-FC19]ДД.ММ.ГГГ \г")</f>
        <v>01.07.2016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5" t="str">
        <f>CONCATENATE("Остатки средств на ",G1,"ода")</f>
        <v>Остатки средств на 01.06.2016 года</v>
      </c>
      <c r="B5" s="46"/>
      <c r="C5" s="46"/>
      <c r="D5" s="8">
        <v>3964044.3</v>
      </c>
      <c r="E5" s="30"/>
      <c r="F5" s="29"/>
      <c r="G5" s="29"/>
      <c r="H5" s="29"/>
    </row>
    <row r="6" spans="1:8" x14ac:dyDescent="0.3">
      <c r="A6" s="42" t="s">
        <v>1</v>
      </c>
      <c r="B6" s="43"/>
      <c r="C6" s="43"/>
      <c r="D6" s="7">
        <f>D10-D8-D7</f>
        <v>1675117.394940001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июнь</v>
      </c>
      <c r="F6" s="29"/>
      <c r="G6" s="29"/>
      <c r="H6" s="29"/>
    </row>
    <row r="7" spans="1:8" x14ac:dyDescent="0.3">
      <c r="A7" s="42" t="s">
        <v>117</v>
      </c>
      <c r="B7" s="43"/>
      <c r="C7" s="43"/>
      <c r="D7" s="7">
        <v>500000</v>
      </c>
      <c r="E7" s="29"/>
      <c r="F7" s="29"/>
      <c r="G7" s="29"/>
      <c r="H7" s="29"/>
    </row>
    <row r="8" spans="1:8" x14ac:dyDescent="0.3">
      <c r="A8" s="53" t="s">
        <v>10</v>
      </c>
      <c r="B8" s="43"/>
      <c r="C8" s="43"/>
      <c r="D8" s="9">
        <v>3206501</v>
      </c>
      <c r="E8" s="29"/>
      <c r="F8" s="29"/>
      <c r="G8" s="29"/>
      <c r="H8" s="29"/>
    </row>
    <row r="9" spans="1:8" x14ac:dyDescent="0.3">
      <c r="A9" s="53" t="s">
        <v>11</v>
      </c>
      <c r="B9" s="43"/>
      <c r="C9" s="43"/>
      <c r="D9" s="9">
        <v>351564</v>
      </c>
    </row>
    <row r="10" spans="1:8" x14ac:dyDescent="0.3">
      <c r="A10" s="54" t="s">
        <v>12</v>
      </c>
      <c r="B10" s="55"/>
      <c r="C10" s="55"/>
      <c r="D10" s="8">
        <f>D12+D11-D5</f>
        <v>5381618.394940001</v>
      </c>
    </row>
    <row r="11" spans="1:8" x14ac:dyDescent="0.3">
      <c r="A11" s="54" t="s">
        <v>13</v>
      </c>
      <c r="B11" s="55"/>
      <c r="C11" s="55"/>
      <c r="D11" s="8">
        <f>B67+'Муниципальные районы'!P39</f>
        <v>5709401.89494</v>
      </c>
    </row>
    <row r="12" spans="1:8" x14ac:dyDescent="0.3">
      <c r="A12" s="47" t="str">
        <f>CONCATENATE("Остатки средств на ",G3,"ода")</f>
        <v>Остатки средств на 01.07.2016 года</v>
      </c>
      <c r="B12" s="42"/>
      <c r="C12" s="42"/>
      <c r="D12" s="8">
        <v>3636260.8</v>
      </c>
    </row>
    <row r="13" spans="1:8" x14ac:dyDescent="0.3">
      <c r="A13" s="56" t="s">
        <v>14</v>
      </c>
      <c r="B13" s="57"/>
      <c r="C13" s="57"/>
      <c r="D13" s="8"/>
    </row>
    <row r="14" spans="1:8" x14ac:dyDescent="0.3">
      <c r="A14" s="56" t="s">
        <v>15</v>
      </c>
      <c r="B14" s="57"/>
      <c r="C14" s="57"/>
      <c r="D14" s="8">
        <f>SUM(D15:D20)</f>
        <v>596795.9</v>
      </c>
    </row>
    <row r="15" spans="1:8" ht="45.75" customHeight="1" x14ac:dyDescent="0.3">
      <c r="A15" s="41" t="s">
        <v>111</v>
      </c>
      <c r="B15" s="42"/>
      <c r="C15" s="42"/>
      <c r="D15" s="7">
        <v>38.299999999999997</v>
      </c>
    </row>
    <row r="16" spans="1:8" ht="43.8" customHeight="1" x14ac:dyDescent="0.3">
      <c r="A16" s="41" t="s">
        <v>112</v>
      </c>
      <c r="B16" s="42"/>
      <c r="C16" s="42"/>
      <c r="D16" s="7">
        <v>68.3</v>
      </c>
    </row>
    <row r="17" spans="1:4" ht="72" customHeight="1" x14ac:dyDescent="0.3">
      <c r="A17" s="41" t="s">
        <v>113</v>
      </c>
      <c r="B17" s="42"/>
      <c r="C17" s="42"/>
      <c r="D17" s="7">
        <v>60985.3</v>
      </c>
    </row>
    <row r="18" spans="1:4" ht="49.2" customHeight="1" x14ac:dyDescent="0.3">
      <c r="A18" s="41" t="s">
        <v>116</v>
      </c>
      <c r="B18" s="42"/>
      <c r="C18" s="42"/>
      <c r="D18" s="7">
        <v>1200</v>
      </c>
    </row>
    <row r="19" spans="1:4" ht="31.5" customHeight="1" x14ac:dyDescent="0.3">
      <c r="A19" s="41" t="s">
        <v>114</v>
      </c>
      <c r="B19" s="42"/>
      <c r="C19" s="42"/>
      <c r="D19" s="7">
        <v>1.6</v>
      </c>
    </row>
    <row r="20" spans="1:4" ht="56.4" customHeight="1" x14ac:dyDescent="0.3">
      <c r="A20" s="41" t="s">
        <v>115</v>
      </c>
      <c r="B20" s="42"/>
      <c r="C20" s="42"/>
      <c r="D20" s="7">
        <v>534502.40000000002</v>
      </c>
    </row>
    <row r="21" spans="1:4" x14ac:dyDescent="0.3">
      <c r="A21" s="23"/>
      <c r="B21" s="24"/>
      <c r="C21" s="24"/>
      <c r="D21" s="22"/>
    </row>
    <row r="22" spans="1:4" x14ac:dyDescent="0.3">
      <c r="A22" s="25" t="s">
        <v>16</v>
      </c>
      <c r="B22" s="10"/>
      <c r="C22" s="10"/>
      <c r="D22" s="11"/>
    </row>
    <row r="23" spans="1:4" x14ac:dyDescent="0.3">
      <c r="A23" s="48" t="s">
        <v>17</v>
      </c>
      <c r="B23" s="50" t="s">
        <v>2</v>
      </c>
      <c r="C23" s="51" t="s">
        <v>3</v>
      </c>
      <c r="D23" s="52"/>
    </row>
    <row r="24" spans="1:4" ht="90" customHeight="1" x14ac:dyDescent="0.3">
      <c r="A24" s="49"/>
      <c r="B24" s="50"/>
      <c r="C24" s="26" t="s">
        <v>4</v>
      </c>
      <c r="D24" s="26" t="s">
        <v>5</v>
      </c>
    </row>
    <row r="25" spans="1:4" x14ac:dyDescent="0.3">
      <c r="A25" s="12" t="s">
        <v>69</v>
      </c>
      <c r="B25" s="37">
        <v>24291.008809999999</v>
      </c>
      <c r="C25" s="37">
        <v>10482.010130000001</v>
      </c>
      <c r="D25" s="37">
        <v>2450.3546500000002</v>
      </c>
    </row>
    <row r="26" spans="1:4" x14ac:dyDescent="0.3">
      <c r="A26" s="12" t="s">
        <v>70</v>
      </c>
      <c r="B26" s="37">
        <v>4613.3492699999997</v>
      </c>
      <c r="C26" s="37">
        <v>2942.2357499999998</v>
      </c>
      <c r="D26" s="37">
        <v>790.91117999999994</v>
      </c>
    </row>
    <row r="27" spans="1:4" x14ac:dyDescent="0.3">
      <c r="A27" s="12" t="s">
        <v>71</v>
      </c>
      <c r="B27" s="37">
        <v>4184.3918400000002</v>
      </c>
      <c r="C27" s="37">
        <v>4123.0174399999996</v>
      </c>
      <c r="D27" s="37">
        <v>61.374400000000001</v>
      </c>
    </row>
    <row r="28" spans="1:4" x14ac:dyDescent="0.3">
      <c r="A28" s="12" t="s">
        <v>72</v>
      </c>
      <c r="B28" s="37">
        <v>51882.098290000002</v>
      </c>
      <c r="C28" s="37">
        <v>13154.349490000001</v>
      </c>
      <c r="D28" s="37">
        <v>4136.3562599999996</v>
      </c>
    </row>
    <row r="29" spans="1:4" ht="27.6" x14ac:dyDescent="0.3">
      <c r="A29" s="12" t="s">
        <v>73</v>
      </c>
      <c r="B29" s="37">
        <v>59648.784959999997</v>
      </c>
      <c r="C29" s="37">
        <v>3616.0922099999998</v>
      </c>
      <c r="D29" s="37">
        <v>924.49522999999999</v>
      </c>
    </row>
    <row r="30" spans="1:4" x14ac:dyDescent="0.3">
      <c r="A30" s="12" t="s">
        <v>74</v>
      </c>
      <c r="B30" s="37">
        <v>3179.01298</v>
      </c>
      <c r="C30" s="37">
        <v>1771.7254600000001</v>
      </c>
      <c r="D30" s="37">
        <v>504.56047000000001</v>
      </c>
    </row>
    <row r="31" spans="1:4" x14ac:dyDescent="0.3">
      <c r="A31" s="12" t="s">
        <v>75</v>
      </c>
      <c r="B31" s="37">
        <v>2698.7559200000001</v>
      </c>
      <c r="C31" s="37">
        <v>1095.3440399999999</v>
      </c>
      <c r="D31" s="37">
        <v>299.21019000000001</v>
      </c>
    </row>
    <row r="32" spans="1:4" ht="27.6" x14ac:dyDescent="0.3">
      <c r="A32" s="12" t="s">
        <v>76</v>
      </c>
      <c r="B32" s="37">
        <v>175514.53667999999</v>
      </c>
      <c r="C32" s="37">
        <v>3061.23171</v>
      </c>
      <c r="D32" s="37">
        <v>999.33397000000002</v>
      </c>
    </row>
    <row r="33" spans="1:4" x14ac:dyDescent="0.3">
      <c r="A33" s="12" t="s">
        <v>77</v>
      </c>
      <c r="B33" s="37">
        <v>18557.476170000002</v>
      </c>
      <c r="C33" s="37">
        <v>3537.3052699999998</v>
      </c>
      <c r="D33" s="37">
        <v>934.85330999999996</v>
      </c>
    </row>
    <row r="34" spans="1:4" x14ac:dyDescent="0.3">
      <c r="A34" s="12" t="s">
        <v>78</v>
      </c>
      <c r="B34" s="37">
        <v>132882.84096999999</v>
      </c>
      <c r="C34" s="37">
        <v>7008.2344199999998</v>
      </c>
      <c r="D34" s="37">
        <v>1985.6987799999999</v>
      </c>
    </row>
    <row r="35" spans="1:4" x14ac:dyDescent="0.3">
      <c r="A35" s="12" t="s">
        <v>79</v>
      </c>
      <c r="B35" s="37">
        <v>230262.53203</v>
      </c>
      <c r="C35" s="37">
        <v>4860.4934899999998</v>
      </c>
      <c r="D35" s="37">
        <v>1521.39284</v>
      </c>
    </row>
    <row r="36" spans="1:4" x14ac:dyDescent="0.3">
      <c r="A36" s="12" t="s">
        <v>80</v>
      </c>
      <c r="B36" s="37">
        <v>626426.41029000003</v>
      </c>
      <c r="C36" s="37">
        <v>17450.98991</v>
      </c>
      <c r="D36" s="37">
        <v>3489.7600900000002</v>
      </c>
    </row>
    <row r="37" spans="1:4" x14ac:dyDescent="0.3">
      <c r="A37" s="12" t="s">
        <v>81</v>
      </c>
      <c r="B37" s="37">
        <v>523240.37917999999</v>
      </c>
      <c r="C37" s="37">
        <v>18505.76453</v>
      </c>
      <c r="D37" s="37">
        <v>5603.2699000000002</v>
      </c>
    </row>
    <row r="38" spans="1:4" x14ac:dyDescent="0.3">
      <c r="A38" s="12" t="s">
        <v>82</v>
      </c>
      <c r="B38" s="37">
        <v>83130.741529999999</v>
      </c>
      <c r="C38" s="37">
        <v>2093.9527800000001</v>
      </c>
      <c r="D38" s="37">
        <v>542.63832000000002</v>
      </c>
    </row>
    <row r="39" spans="1:4" ht="27.6" x14ac:dyDescent="0.3">
      <c r="A39" s="12" t="s">
        <v>83</v>
      </c>
      <c r="B39" s="37">
        <v>87853.392739999996</v>
      </c>
      <c r="C39" s="37">
        <v>49430.41762</v>
      </c>
      <c r="D39" s="37">
        <v>14169.716839999999</v>
      </c>
    </row>
    <row r="40" spans="1:4" x14ac:dyDescent="0.3">
      <c r="A40" s="12" t="s">
        <v>84</v>
      </c>
      <c r="B40" s="37">
        <v>14741.02831</v>
      </c>
      <c r="C40" s="37">
        <v>987.11136999999997</v>
      </c>
      <c r="D40" s="37">
        <v>301.48941000000002</v>
      </c>
    </row>
    <row r="41" spans="1:4" x14ac:dyDescent="0.3">
      <c r="A41" s="12" t="s">
        <v>85</v>
      </c>
      <c r="B41" s="37">
        <v>6284.1887500000003</v>
      </c>
      <c r="C41" s="37">
        <v>1354.0724299999999</v>
      </c>
      <c r="D41" s="37"/>
    </row>
    <row r="42" spans="1:4" x14ac:dyDescent="0.3">
      <c r="A42" s="12" t="s">
        <v>86</v>
      </c>
      <c r="B42" s="37">
        <v>6106.9497899999997</v>
      </c>
      <c r="C42" s="37">
        <v>2687.9601299999999</v>
      </c>
      <c r="D42" s="37">
        <v>720.36001999999996</v>
      </c>
    </row>
    <row r="43" spans="1:4" x14ac:dyDescent="0.3">
      <c r="A43" s="12" t="s">
        <v>87</v>
      </c>
      <c r="B43" s="37">
        <v>4386.0448999999999</v>
      </c>
      <c r="C43" s="37">
        <v>2172.8136399999999</v>
      </c>
      <c r="D43" s="37">
        <v>631.48578999999995</v>
      </c>
    </row>
    <row r="44" spans="1:4" ht="27.6" x14ac:dyDescent="0.3">
      <c r="A44" s="12" t="s">
        <v>88</v>
      </c>
      <c r="B44" s="37">
        <v>41429.860849999997</v>
      </c>
      <c r="C44" s="37">
        <v>16626.99727</v>
      </c>
      <c r="D44" s="37">
        <v>4733.3310700000002</v>
      </c>
    </row>
    <row r="45" spans="1:4" x14ac:dyDescent="0.3">
      <c r="A45" s="12" t="s">
        <v>89</v>
      </c>
      <c r="B45" s="37">
        <v>15068.973840000001</v>
      </c>
      <c r="C45" s="37">
        <v>934.30600000000004</v>
      </c>
      <c r="D45" s="37">
        <v>236.61199999999999</v>
      </c>
    </row>
    <row r="46" spans="1:4" x14ac:dyDescent="0.3">
      <c r="A46" s="12" t="s">
        <v>90</v>
      </c>
      <c r="B46" s="37">
        <v>373470.50229999999</v>
      </c>
      <c r="C46" s="37">
        <v>7892.6987600000002</v>
      </c>
      <c r="D46" s="37">
        <v>1601.2669800000001</v>
      </c>
    </row>
    <row r="47" spans="1:4" x14ac:dyDescent="0.3">
      <c r="A47" s="12" t="s">
        <v>91</v>
      </c>
      <c r="B47" s="37">
        <v>19528.697950000002</v>
      </c>
      <c r="C47" s="37">
        <v>11360.5929</v>
      </c>
      <c r="D47" s="37">
        <v>3318.1255900000001</v>
      </c>
    </row>
    <row r="48" spans="1:4" x14ac:dyDescent="0.3">
      <c r="A48" s="12" t="s">
        <v>92</v>
      </c>
      <c r="B48" s="37">
        <v>4450.3080600000003</v>
      </c>
      <c r="C48" s="37">
        <v>3300.5828700000002</v>
      </c>
      <c r="D48" s="37">
        <v>880.87699999999995</v>
      </c>
    </row>
    <row r="49" spans="1:4" x14ac:dyDescent="0.3">
      <c r="A49" s="12" t="s">
        <v>93</v>
      </c>
      <c r="B49" s="37">
        <v>2143.5997200000002</v>
      </c>
      <c r="C49" s="37">
        <v>1319.7660000000001</v>
      </c>
      <c r="D49" s="37">
        <v>259.64499999999998</v>
      </c>
    </row>
    <row r="50" spans="1:4" x14ac:dyDescent="0.3">
      <c r="A50" s="12" t="s">
        <v>94</v>
      </c>
      <c r="B50" s="37">
        <v>2401.0044699999999</v>
      </c>
      <c r="C50" s="37">
        <v>1648.1885299999999</v>
      </c>
      <c r="D50" s="37">
        <v>413.67068999999998</v>
      </c>
    </row>
    <row r="51" spans="1:4" x14ac:dyDescent="0.3">
      <c r="A51" s="12" t="s">
        <v>95</v>
      </c>
      <c r="B51" s="37">
        <v>2352.4255699999999</v>
      </c>
      <c r="C51" s="37">
        <v>1361.4548400000001</v>
      </c>
      <c r="D51" s="37">
        <v>321.66735</v>
      </c>
    </row>
    <row r="52" spans="1:4" x14ac:dyDescent="0.3">
      <c r="A52" s="12" t="s">
        <v>96</v>
      </c>
      <c r="B52" s="37">
        <v>1776.0558900000001</v>
      </c>
      <c r="C52" s="37">
        <v>1131.7352100000001</v>
      </c>
      <c r="D52" s="37">
        <v>342.63398000000001</v>
      </c>
    </row>
    <row r="53" spans="1:4" x14ac:dyDescent="0.3">
      <c r="A53" s="12" t="s">
        <v>97</v>
      </c>
      <c r="B53" s="37">
        <v>740.29467</v>
      </c>
      <c r="C53" s="37">
        <v>506.92826000000002</v>
      </c>
      <c r="D53" s="37">
        <v>30.582920000000001</v>
      </c>
    </row>
    <row r="54" spans="1:4" x14ac:dyDescent="0.3">
      <c r="A54" s="12" t="s">
        <v>98</v>
      </c>
      <c r="B54" s="37">
        <v>39457.718269999998</v>
      </c>
      <c r="C54" s="37">
        <v>46.308</v>
      </c>
      <c r="D54" s="37">
        <v>32.734819999999999</v>
      </c>
    </row>
    <row r="55" spans="1:4" x14ac:dyDescent="0.3">
      <c r="A55" s="12" t="s">
        <v>99</v>
      </c>
      <c r="B55" s="37">
        <v>182340.52324000001</v>
      </c>
      <c r="C55" s="37">
        <v>17176.433710000001</v>
      </c>
      <c r="D55" s="37">
        <v>4771.1069500000003</v>
      </c>
    </row>
    <row r="56" spans="1:4" ht="27.6" x14ac:dyDescent="0.3">
      <c r="A56" s="12" t="s">
        <v>100</v>
      </c>
      <c r="B56" s="37">
        <v>289.23311000000001</v>
      </c>
      <c r="C56" s="37">
        <v>173.01689999999999</v>
      </c>
      <c r="D56" s="37">
        <v>52.251109999999997</v>
      </c>
    </row>
    <row r="57" spans="1:4" x14ac:dyDescent="0.3">
      <c r="A57" s="12" t="s">
        <v>101</v>
      </c>
      <c r="B57" s="37">
        <v>3139.2467799999999</v>
      </c>
      <c r="C57" s="37">
        <v>1570.94003</v>
      </c>
      <c r="D57" s="37">
        <v>400</v>
      </c>
    </row>
    <row r="58" spans="1:4" x14ac:dyDescent="0.3">
      <c r="A58" s="12" t="s">
        <v>102</v>
      </c>
      <c r="B58" s="37">
        <v>4102.6283999999996</v>
      </c>
      <c r="C58" s="37">
        <v>1877.4037900000001</v>
      </c>
      <c r="D58" s="37">
        <v>467.83490999999998</v>
      </c>
    </row>
    <row r="59" spans="1:4" x14ac:dyDescent="0.3">
      <c r="A59" s="12" t="s">
        <v>103</v>
      </c>
      <c r="B59" s="37">
        <v>122627.32969</v>
      </c>
      <c r="C59" s="37">
        <v>4278.3963400000002</v>
      </c>
      <c r="D59" s="37">
        <v>898.13809000000003</v>
      </c>
    </row>
    <row r="60" spans="1:4" x14ac:dyDescent="0.3">
      <c r="A60" s="12" t="s">
        <v>104</v>
      </c>
      <c r="B60" s="37">
        <v>64443.814120000003</v>
      </c>
      <c r="C60" s="37">
        <v>13976.35412</v>
      </c>
      <c r="D60" s="37">
        <v>3737.5018300000002</v>
      </c>
    </row>
    <row r="61" spans="1:4" x14ac:dyDescent="0.3">
      <c r="A61" s="12" t="s">
        <v>105</v>
      </c>
      <c r="B61" s="37">
        <v>2498.7974599999998</v>
      </c>
      <c r="C61" s="37">
        <v>1124.72867</v>
      </c>
      <c r="D61" s="37">
        <v>344.73200000000003</v>
      </c>
    </row>
    <row r="62" spans="1:4" x14ac:dyDescent="0.3">
      <c r="A62" s="12" t="s">
        <v>106</v>
      </c>
      <c r="B62" s="37">
        <v>4821.9102199999998</v>
      </c>
      <c r="C62" s="37">
        <v>1618.0001600000001</v>
      </c>
      <c r="D62" s="37">
        <v>688.30817000000002</v>
      </c>
    </row>
    <row r="63" spans="1:4" x14ac:dyDescent="0.3">
      <c r="A63" s="12" t="s">
        <v>107</v>
      </c>
      <c r="B63" s="37">
        <v>1931.9575500000001</v>
      </c>
      <c r="C63" s="37">
        <v>959.56867999999997</v>
      </c>
      <c r="D63" s="37">
        <v>402.66352000000001</v>
      </c>
    </row>
    <row r="64" spans="1:4" x14ac:dyDescent="0.3">
      <c r="A64" s="12" t="s">
        <v>108</v>
      </c>
      <c r="B64" s="37">
        <v>115267.96698</v>
      </c>
      <c r="C64" s="37">
        <v>1540.1088500000001</v>
      </c>
      <c r="D64" s="37">
        <v>461.56013000000002</v>
      </c>
    </row>
    <row r="65" spans="1:4" x14ac:dyDescent="0.3">
      <c r="A65" s="12" t="s">
        <v>118</v>
      </c>
      <c r="B65" s="37">
        <v>1030000</v>
      </c>
      <c r="C65" s="37"/>
      <c r="D65" s="37"/>
    </row>
    <row r="66" spans="1:4" x14ac:dyDescent="0.3">
      <c r="A66" s="12" t="s">
        <v>119</v>
      </c>
      <c r="B66" s="37">
        <v>12118.4</v>
      </c>
      <c r="C66" s="37"/>
      <c r="D66" s="37"/>
    </row>
    <row r="67" spans="1:4" x14ac:dyDescent="0.3">
      <c r="A67" s="27" t="s">
        <v>2</v>
      </c>
      <c r="B67" s="38">
        <f>SUM(B25:B66)</f>
        <v>4106285.1725500003</v>
      </c>
      <c r="C67" s="38">
        <v>240759.63170999999</v>
      </c>
      <c r="D67" s="38">
        <v>64462.50576</v>
      </c>
    </row>
  </sheetData>
  <mergeCells count="21">
    <mergeCell ref="A1:D1"/>
    <mergeCell ref="A2:D2"/>
    <mergeCell ref="A5:C5"/>
    <mergeCell ref="A12:C12"/>
    <mergeCell ref="A23:A24"/>
    <mergeCell ref="B23:B24"/>
    <mergeCell ref="C23:D23"/>
    <mergeCell ref="A6:C6"/>
    <mergeCell ref="A8:C8"/>
    <mergeCell ref="A9:C9"/>
    <mergeCell ref="A10:C10"/>
    <mergeCell ref="A11:C11"/>
    <mergeCell ref="A13:C13"/>
    <mergeCell ref="A14:C14"/>
    <mergeCell ref="A15:C15"/>
    <mergeCell ref="A16:C16"/>
    <mergeCell ref="A17:C17"/>
    <mergeCell ref="A19:C19"/>
    <mergeCell ref="A20:C20"/>
    <mergeCell ref="A18:C18"/>
    <mergeCell ref="A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zoomScaleNormal="100" zoomScaleSheetLayoutView="100" workbookViewId="0">
      <selection activeCell="H7" sqref="H7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21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27.6" x14ac:dyDescent="0.3">
      <c r="A4" s="34" t="s">
        <v>33</v>
      </c>
      <c r="B4" s="39"/>
      <c r="C4" s="39"/>
      <c r="D4" s="39"/>
      <c r="E4" s="39"/>
      <c r="F4" s="39"/>
      <c r="G4" s="39"/>
      <c r="H4" s="39"/>
      <c r="I4" s="39"/>
      <c r="J4" s="39">
        <v>1362.3333299999999</v>
      </c>
      <c r="K4" s="39">
        <v>190.0686</v>
      </c>
      <c r="L4" s="39"/>
      <c r="M4" s="39"/>
      <c r="N4" s="39"/>
      <c r="O4" s="39"/>
      <c r="P4" s="40">
        <v>1552.40193</v>
      </c>
      <c r="Q4" s="33"/>
      <c r="R4" s="33"/>
      <c r="S4" s="33"/>
      <c r="T4" s="33"/>
    </row>
    <row r="5" spans="1:20" ht="41.4" x14ac:dyDescent="0.3">
      <c r="A5" s="34" t="s">
        <v>34</v>
      </c>
      <c r="B5" s="39"/>
      <c r="C5" s="39">
        <v>14419.166660000001</v>
      </c>
      <c r="D5" s="39">
        <v>19297.666659999999</v>
      </c>
      <c r="E5" s="39">
        <v>8299.5830000000005</v>
      </c>
      <c r="F5" s="39">
        <v>7963.9179999999997</v>
      </c>
      <c r="G5" s="39">
        <v>23847.166659999999</v>
      </c>
      <c r="H5" s="39">
        <v>6110.4524000000001</v>
      </c>
      <c r="I5" s="39">
        <v>8614.5</v>
      </c>
      <c r="J5" s="39">
        <v>624</v>
      </c>
      <c r="K5" s="39">
        <v>4640.5166600000002</v>
      </c>
      <c r="L5" s="39">
        <v>20000</v>
      </c>
      <c r="M5" s="39">
        <v>9011.9169999999995</v>
      </c>
      <c r="N5" s="39">
        <v>14780.083000000001</v>
      </c>
      <c r="O5" s="39">
        <v>22080.082999999999</v>
      </c>
      <c r="P5" s="40">
        <v>159689.05304</v>
      </c>
      <c r="Q5" s="33"/>
      <c r="R5" s="33"/>
      <c r="S5" s="33"/>
      <c r="T5" s="33"/>
    </row>
    <row r="6" spans="1:20" ht="41.4" x14ac:dyDescent="0.3">
      <c r="A6" s="34" t="s">
        <v>35</v>
      </c>
      <c r="B6" s="39">
        <v>100905</v>
      </c>
      <c r="C6" s="39">
        <v>725</v>
      </c>
      <c r="D6" s="39">
        <v>75</v>
      </c>
      <c r="E6" s="39">
        <v>7500</v>
      </c>
      <c r="F6" s="39"/>
      <c r="G6" s="39">
        <v>5714.2857199999999</v>
      </c>
      <c r="H6" s="39"/>
      <c r="I6" s="39"/>
      <c r="J6" s="39">
        <v>150.08332999999999</v>
      </c>
      <c r="K6" s="39"/>
      <c r="L6" s="39"/>
      <c r="M6" s="39"/>
      <c r="N6" s="39">
        <v>87.5</v>
      </c>
      <c r="O6" s="39"/>
      <c r="P6" s="40">
        <v>115156.86904999999</v>
      </c>
      <c r="Q6" s="33"/>
      <c r="R6" s="33"/>
      <c r="S6" s="33"/>
      <c r="T6" s="33"/>
    </row>
    <row r="7" spans="1:20" ht="69" x14ac:dyDescent="0.3">
      <c r="A7" s="34" t="s">
        <v>36</v>
      </c>
      <c r="B7" s="39">
        <v>90869</v>
      </c>
      <c r="C7" s="39">
        <v>62623.79</v>
      </c>
      <c r="D7" s="39">
        <v>20067.25</v>
      </c>
      <c r="E7" s="39">
        <v>13569.165999999999</v>
      </c>
      <c r="F7" s="39">
        <v>5518.1679999999997</v>
      </c>
      <c r="G7" s="39">
        <v>18799.666669999999</v>
      </c>
      <c r="H7" s="39">
        <v>12326.636759999999</v>
      </c>
      <c r="I7" s="39">
        <v>7900</v>
      </c>
      <c r="J7" s="39">
        <v>19367.808000000001</v>
      </c>
      <c r="K7" s="39">
        <v>5744.8233399999999</v>
      </c>
      <c r="L7" s="39">
        <v>14662.334000000001</v>
      </c>
      <c r="M7" s="39">
        <v>13605.416999999999</v>
      </c>
      <c r="N7" s="39">
        <v>8105.5</v>
      </c>
      <c r="O7" s="39">
        <v>18610.667000000001</v>
      </c>
      <c r="P7" s="40">
        <v>311770.22677000001</v>
      </c>
      <c r="Q7" s="33"/>
      <c r="R7" s="33"/>
      <c r="S7" s="33"/>
      <c r="T7" s="33"/>
    </row>
    <row r="8" spans="1:20" ht="110.4" x14ac:dyDescent="0.3">
      <c r="A8" s="34" t="s">
        <v>37</v>
      </c>
      <c r="B8" s="39">
        <v>42865.450709999997</v>
      </c>
      <c r="C8" s="39">
        <v>4713.2139999999999</v>
      </c>
      <c r="D8" s="39">
        <v>-1817.11823</v>
      </c>
      <c r="E8" s="39">
        <v>-6170.9002</v>
      </c>
      <c r="F8" s="39"/>
      <c r="G8" s="39">
        <v>-2050.6849999999999</v>
      </c>
      <c r="H8" s="39">
        <v>17</v>
      </c>
      <c r="I8" s="39"/>
      <c r="J8" s="39">
        <v>4298.8465100000003</v>
      </c>
      <c r="K8" s="39">
        <v>696.57683999999995</v>
      </c>
      <c r="L8" s="39">
        <v>1322.03504</v>
      </c>
      <c r="M8" s="39"/>
      <c r="N8" s="39">
        <v>-530.94719999999995</v>
      </c>
      <c r="O8" s="39">
        <v>1862.5419999999999</v>
      </c>
      <c r="P8" s="40">
        <v>45206.014470000002</v>
      </c>
      <c r="Q8" s="33"/>
      <c r="R8" s="33"/>
      <c r="S8" s="33"/>
      <c r="T8" s="33"/>
    </row>
    <row r="9" spans="1:20" ht="82.8" x14ac:dyDescent="0.3">
      <c r="A9" s="34" t="s">
        <v>38</v>
      </c>
      <c r="B9" s="39">
        <v>-28024.327880000001</v>
      </c>
      <c r="C9" s="39">
        <v>1469.4549999999999</v>
      </c>
      <c r="D9" s="39"/>
      <c r="E9" s="39"/>
      <c r="F9" s="39"/>
      <c r="G9" s="39">
        <v>17000</v>
      </c>
      <c r="H9" s="39"/>
      <c r="I9" s="39"/>
      <c r="J9" s="39"/>
      <c r="K9" s="39">
        <v>3927.67749</v>
      </c>
      <c r="L9" s="39"/>
      <c r="M9" s="39"/>
      <c r="N9" s="39">
        <v>-402</v>
      </c>
      <c r="O9" s="39"/>
      <c r="P9" s="40">
        <v>-6029.1953899999999</v>
      </c>
      <c r="Q9" s="33"/>
      <c r="R9" s="33"/>
      <c r="S9" s="33"/>
      <c r="T9" s="33"/>
    </row>
    <row r="10" spans="1:20" ht="96.6" x14ac:dyDescent="0.3">
      <c r="A10" s="34" t="s">
        <v>39</v>
      </c>
      <c r="B10" s="39">
        <v>289.19600000000003</v>
      </c>
      <c r="C10" s="39"/>
      <c r="D10" s="39"/>
      <c r="E10" s="39"/>
      <c r="F10" s="39">
        <v>20</v>
      </c>
      <c r="G10" s="39">
        <v>11.275</v>
      </c>
      <c r="H10" s="39"/>
      <c r="I10" s="39"/>
      <c r="J10" s="39">
        <v>30.649000000000001</v>
      </c>
      <c r="K10" s="39"/>
      <c r="L10" s="39"/>
      <c r="M10" s="39"/>
      <c r="N10" s="39"/>
      <c r="O10" s="39"/>
      <c r="P10" s="40">
        <v>351.12</v>
      </c>
      <c r="Q10" s="33"/>
      <c r="R10" s="33"/>
      <c r="S10" s="33"/>
      <c r="T10" s="33"/>
    </row>
    <row r="11" spans="1:20" ht="82.8" x14ac:dyDescent="0.3">
      <c r="A11" s="34" t="s">
        <v>40</v>
      </c>
      <c r="B11" s="39"/>
      <c r="C11" s="39">
        <v>3984.25</v>
      </c>
      <c r="D11" s="39">
        <v>661</v>
      </c>
      <c r="E11" s="39">
        <v>476.41699999999997</v>
      </c>
      <c r="F11" s="39">
        <v>158.75</v>
      </c>
      <c r="G11" s="39">
        <v>624.41666999999995</v>
      </c>
      <c r="H11" s="39">
        <v>151.92400000000001</v>
      </c>
      <c r="I11" s="39">
        <v>43</v>
      </c>
      <c r="J11" s="39"/>
      <c r="K11" s="39"/>
      <c r="L11" s="39">
        <v>272</v>
      </c>
      <c r="M11" s="39">
        <v>242.333</v>
      </c>
      <c r="N11" s="39">
        <v>250.166</v>
      </c>
      <c r="O11" s="39">
        <v>142.416</v>
      </c>
      <c r="P11" s="40">
        <v>7006.6726699999999</v>
      </c>
      <c r="Q11" s="33"/>
      <c r="R11" s="33"/>
      <c r="S11" s="33"/>
      <c r="T11" s="33"/>
    </row>
    <row r="12" spans="1:20" ht="96.6" x14ac:dyDescent="0.3">
      <c r="A12" s="34" t="s">
        <v>41</v>
      </c>
      <c r="B12" s="39">
        <v>430</v>
      </c>
      <c r="C12" s="39">
        <v>338.26393999999999</v>
      </c>
      <c r="D12" s="39">
        <v>172.25</v>
      </c>
      <c r="E12" s="39">
        <v>218.3</v>
      </c>
      <c r="F12" s="39">
        <v>86.084000000000003</v>
      </c>
      <c r="G12" s="39">
        <v>86.083330000000004</v>
      </c>
      <c r="H12" s="39">
        <v>70</v>
      </c>
      <c r="I12" s="39">
        <v>70</v>
      </c>
      <c r="J12" s="39">
        <v>303.09500000000003</v>
      </c>
      <c r="K12" s="39"/>
      <c r="L12" s="39">
        <v>206.69618</v>
      </c>
      <c r="M12" s="39">
        <v>262</v>
      </c>
      <c r="N12" s="39">
        <v>95</v>
      </c>
      <c r="O12" s="39">
        <v>106.98206</v>
      </c>
      <c r="P12" s="40">
        <v>2444.7545100000002</v>
      </c>
      <c r="Q12" s="33"/>
      <c r="R12" s="33"/>
      <c r="S12" s="33"/>
      <c r="T12" s="33"/>
    </row>
    <row r="13" spans="1:20" ht="69" x14ac:dyDescent="0.3">
      <c r="A13" s="34" t="s">
        <v>42</v>
      </c>
      <c r="B13" s="39">
        <v>600</v>
      </c>
      <c r="C13" s="39">
        <v>535.37099999999998</v>
      </c>
      <c r="D13" s="39">
        <v>445</v>
      </c>
      <c r="E13" s="39">
        <v>114.5</v>
      </c>
      <c r="F13" s="39">
        <v>200</v>
      </c>
      <c r="G13" s="39">
        <v>376.25</v>
      </c>
      <c r="H13" s="39">
        <v>85</v>
      </c>
      <c r="I13" s="39"/>
      <c r="J13" s="39">
        <v>337.17</v>
      </c>
      <c r="K13" s="39"/>
      <c r="L13" s="39">
        <v>211.9</v>
      </c>
      <c r="M13" s="39">
        <v>98.965999999999994</v>
      </c>
      <c r="N13" s="39">
        <v>125</v>
      </c>
      <c r="O13" s="39">
        <v>149.60176000000001</v>
      </c>
      <c r="P13" s="40">
        <v>3278.7587600000002</v>
      </c>
      <c r="Q13" s="33"/>
      <c r="R13" s="33"/>
      <c r="S13" s="33"/>
      <c r="T13" s="33"/>
    </row>
    <row r="14" spans="1:20" ht="82.8" x14ac:dyDescent="0.3">
      <c r="A14" s="34" t="s">
        <v>43</v>
      </c>
      <c r="B14" s="39">
        <v>700</v>
      </c>
      <c r="C14" s="39">
        <v>740.24099999999999</v>
      </c>
      <c r="D14" s="39">
        <v>74</v>
      </c>
      <c r="E14" s="39">
        <v>169.02500000000001</v>
      </c>
      <c r="F14" s="39">
        <v>49</v>
      </c>
      <c r="G14" s="39">
        <v>307.77999999999997</v>
      </c>
      <c r="H14" s="39">
        <v>13</v>
      </c>
      <c r="I14" s="39">
        <v>150</v>
      </c>
      <c r="J14" s="39">
        <v>372.47500000000002</v>
      </c>
      <c r="K14" s="39">
        <v>55</v>
      </c>
      <c r="L14" s="39">
        <v>174.97</v>
      </c>
      <c r="M14" s="39">
        <v>397.9</v>
      </c>
      <c r="N14" s="39">
        <v>391.83332999999999</v>
      </c>
      <c r="O14" s="39">
        <v>158.51631</v>
      </c>
      <c r="P14" s="40">
        <v>3753.74064</v>
      </c>
      <c r="Q14" s="33"/>
      <c r="R14" s="33"/>
      <c r="S14" s="33"/>
      <c r="T14" s="33"/>
    </row>
    <row r="15" spans="1:20" ht="124.2" x14ac:dyDescent="0.3">
      <c r="A15" s="34" t="s">
        <v>44</v>
      </c>
      <c r="B15" s="39">
        <v>24351.42325</v>
      </c>
      <c r="C15" s="39">
        <v>1993.8828000000001</v>
      </c>
      <c r="D15" s="39">
        <v>152</v>
      </c>
      <c r="E15" s="39"/>
      <c r="F15" s="39"/>
      <c r="G15" s="39"/>
      <c r="H15" s="39"/>
      <c r="I15" s="39"/>
      <c r="J15" s="39">
        <v>280</v>
      </c>
      <c r="K15" s="39"/>
      <c r="L15" s="39"/>
      <c r="M15" s="39"/>
      <c r="N15" s="39"/>
      <c r="O15" s="39"/>
      <c r="P15" s="40">
        <v>26777.306049999999</v>
      </c>
      <c r="Q15" s="33"/>
      <c r="R15" s="33"/>
      <c r="S15" s="33"/>
      <c r="T15" s="33"/>
    </row>
    <row r="16" spans="1:20" ht="110.4" x14ac:dyDescent="0.3">
      <c r="A16" s="34" t="s">
        <v>45</v>
      </c>
      <c r="B16" s="39"/>
      <c r="C16" s="39">
        <v>3572.261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3572.261</v>
      </c>
      <c r="Q16" s="33"/>
      <c r="R16" s="33"/>
      <c r="S16" s="33"/>
      <c r="T16" s="33"/>
    </row>
    <row r="17" spans="1:20" ht="110.4" x14ac:dyDescent="0.3">
      <c r="A17" s="34" t="s">
        <v>46</v>
      </c>
      <c r="B17" s="39"/>
      <c r="C17" s="39">
        <v>390</v>
      </c>
      <c r="D17" s="39"/>
      <c r="E17" s="39"/>
      <c r="F17" s="39"/>
      <c r="G17" s="39">
        <v>18.754000000000001</v>
      </c>
      <c r="H17" s="39"/>
      <c r="I17" s="39"/>
      <c r="J17" s="39">
        <v>40</v>
      </c>
      <c r="K17" s="39"/>
      <c r="L17" s="39"/>
      <c r="M17" s="39">
        <v>11.4</v>
      </c>
      <c r="N17" s="39"/>
      <c r="O17" s="39"/>
      <c r="P17" s="40">
        <v>460.154</v>
      </c>
      <c r="Q17" s="33"/>
      <c r="R17" s="33"/>
      <c r="S17" s="33"/>
      <c r="T17" s="33"/>
    </row>
    <row r="18" spans="1:20" ht="358.8" x14ac:dyDescent="0.3">
      <c r="A18" s="34" t="s">
        <v>47</v>
      </c>
      <c r="B18" s="39">
        <v>12000</v>
      </c>
      <c r="C18" s="39">
        <v>9533.5278300000009</v>
      </c>
      <c r="D18" s="39">
        <v>1630</v>
      </c>
      <c r="E18" s="39">
        <v>1800</v>
      </c>
      <c r="F18" s="39">
        <v>210</v>
      </c>
      <c r="G18" s="39">
        <v>2200</v>
      </c>
      <c r="H18" s="39">
        <v>1260.0998400000001</v>
      </c>
      <c r="I18" s="39">
        <v>82.8</v>
      </c>
      <c r="J18" s="39">
        <v>3200</v>
      </c>
      <c r="K18" s="39">
        <v>2042.3</v>
      </c>
      <c r="L18" s="39">
        <v>1100</v>
      </c>
      <c r="M18" s="39">
        <v>1073</v>
      </c>
      <c r="N18" s="39">
        <v>1825</v>
      </c>
      <c r="O18" s="39">
        <v>1011.883</v>
      </c>
      <c r="P18" s="40">
        <v>38968.610670000002</v>
      </c>
      <c r="Q18" s="33"/>
      <c r="R18" s="33"/>
      <c r="S18" s="33"/>
      <c r="T18" s="33"/>
    </row>
    <row r="19" spans="1:20" ht="179.4" x14ac:dyDescent="0.3">
      <c r="A19" s="34" t="s">
        <v>48</v>
      </c>
      <c r="B19" s="39">
        <v>114428.5</v>
      </c>
      <c r="C19" s="39">
        <v>100000</v>
      </c>
      <c r="D19" s="39">
        <v>31752.302</v>
      </c>
      <c r="E19" s="39">
        <v>21500</v>
      </c>
      <c r="F19" s="39">
        <v>15000</v>
      </c>
      <c r="G19" s="39">
        <v>17200</v>
      </c>
      <c r="H19" s="39">
        <v>8000</v>
      </c>
      <c r="I19" s="39">
        <v>2000</v>
      </c>
      <c r="J19" s="39">
        <v>11482.976000000001</v>
      </c>
      <c r="K19" s="39">
        <v>5171.8829999999998</v>
      </c>
      <c r="L19" s="39">
        <v>25000</v>
      </c>
      <c r="M19" s="39">
        <v>12000</v>
      </c>
      <c r="N19" s="39">
        <v>3829</v>
      </c>
      <c r="O19" s="39">
        <v>10058.9</v>
      </c>
      <c r="P19" s="40">
        <v>377423.56099999999</v>
      </c>
      <c r="Q19" s="33"/>
      <c r="R19" s="33"/>
      <c r="S19" s="33"/>
      <c r="T19" s="33"/>
    </row>
    <row r="20" spans="1:20" ht="110.4" x14ac:dyDescent="0.3">
      <c r="A20" s="34" t="s">
        <v>49</v>
      </c>
      <c r="B20" s="39">
        <v>4797.37</v>
      </c>
      <c r="C20" s="39">
        <v>2953</v>
      </c>
      <c r="D20" s="39">
        <v>1042.509</v>
      </c>
      <c r="E20" s="39">
        <v>250</v>
      </c>
      <c r="F20" s="39"/>
      <c r="G20" s="39">
        <v>85.7</v>
      </c>
      <c r="H20" s="39"/>
      <c r="I20" s="39">
        <v>20.100000000000001</v>
      </c>
      <c r="J20" s="39"/>
      <c r="K20" s="39"/>
      <c r="L20" s="39">
        <v>1451.75594</v>
      </c>
      <c r="M20" s="39"/>
      <c r="N20" s="39">
        <v>226.321</v>
      </c>
      <c r="O20" s="39"/>
      <c r="P20" s="40">
        <v>10826.755939999999</v>
      </c>
      <c r="Q20" s="33"/>
      <c r="R20" s="33"/>
      <c r="S20" s="33"/>
      <c r="T20" s="33"/>
    </row>
    <row r="21" spans="1:20" ht="151.80000000000001" x14ac:dyDescent="0.3">
      <c r="A21" s="34" t="s">
        <v>50</v>
      </c>
      <c r="B21" s="39">
        <v>44.7</v>
      </c>
      <c r="C21" s="39">
        <v>26.068999999999999</v>
      </c>
      <c r="D21" s="39"/>
      <c r="E21" s="39"/>
      <c r="F21" s="39">
        <v>3.7250000000000001</v>
      </c>
      <c r="G21" s="39"/>
      <c r="H21" s="39">
        <v>2.262</v>
      </c>
      <c r="I21" s="39"/>
      <c r="J21" s="39">
        <v>7.4530000000000003</v>
      </c>
      <c r="K21" s="39"/>
      <c r="L21" s="39"/>
      <c r="M21" s="39"/>
      <c r="N21" s="39"/>
      <c r="O21" s="39"/>
      <c r="P21" s="40">
        <v>84.209000000000003</v>
      </c>
      <c r="Q21" s="33"/>
      <c r="R21" s="33"/>
      <c r="S21" s="33"/>
      <c r="T21" s="33"/>
    </row>
    <row r="22" spans="1:20" ht="138" x14ac:dyDescent="0.3">
      <c r="A22" s="34" t="s">
        <v>51</v>
      </c>
      <c r="B22" s="39">
        <v>3240.2579999999998</v>
      </c>
      <c r="C22" s="39">
        <v>2598.46029</v>
      </c>
      <c r="D22" s="39">
        <v>500</v>
      </c>
      <c r="E22" s="39">
        <v>200</v>
      </c>
      <c r="F22" s="39">
        <v>82.25</v>
      </c>
      <c r="G22" s="39">
        <v>450</v>
      </c>
      <c r="H22" s="39">
        <v>68.254999999999995</v>
      </c>
      <c r="I22" s="39">
        <v>18.3</v>
      </c>
      <c r="J22" s="39">
        <v>1431</v>
      </c>
      <c r="K22" s="39"/>
      <c r="L22" s="39">
        <v>320</v>
      </c>
      <c r="M22" s="39">
        <v>359</v>
      </c>
      <c r="N22" s="39"/>
      <c r="O22" s="39">
        <v>524.91399999999999</v>
      </c>
      <c r="P22" s="40">
        <v>9792.4372899999998</v>
      </c>
      <c r="Q22" s="33"/>
      <c r="R22" s="33"/>
      <c r="S22" s="33"/>
      <c r="T22" s="33"/>
    </row>
    <row r="23" spans="1:20" ht="138" x14ac:dyDescent="0.3">
      <c r="A23" s="34" t="s">
        <v>52</v>
      </c>
      <c r="B23" s="39">
        <v>119715.58100000001</v>
      </c>
      <c r="C23" s="39">
        <v>72900</v>
      </c>
      <c r="D23" s="39">
        <v>12699.495999999999</v>
      </c>
      <c r="E23" s="39">
        <v>7730</v>
      </c>
      <c r="F23" s="39">
        <v>2000</v>
      </c>
      <c r="G23" s="39">
        <v>6569.0720000000001</v>
      </c>
      <c r="H23" s="39">
        <v>2508.63</v>
      </c>
      <c r="I23" s="39">
        <v>814</v>
      </c>
      <c r="J23" s="39">
        <v>20988.929</v>
      </c>
      <c r="K23" s="39">
        <v>4235.9215899999999</v>
      </c>
      <c r="L23" s="39">
        <v>6308</v>
      </c>
      <c r="M23" s="39">
        <v>4200</v>
      </c>
      <c r="N23" s="39">
        <v>4432</v>
      </c>
      <c r="O23" s="39">
        <v>5129.93</v>
      </c>
      <c r="P23" s="40">
        <v>270231.55959000002</v>
      </c>
      <c r="Q23" s="33"/>
      <c r="R23" s="33"/>
      <c r="S23" s="33"/>
      <c r="T23" s="33"/>
    </row>
    <row r="24" spans="1:20" ht="82.8" x14ac:dyDescent="0.3">
      <c r="A24" s="34" t="s">
        <v>53</v>
      </c>
      <c r="B24" s="39">
        <v>35764.298560000003</v>
      </c>
      <c r="C24" s="39">
        <v>6365.7389999999996</v>
      </c>
      <c r="D24" s="39">
        <v>2150</v>
      </c>
      <c r="E24" s="39">
        <v>1627.25</v>
      </c>
      <c r="F24" s="39">
        <v>300</v>
      </c>
      <c r="G24" s="39">
        <v>3300</v>
      </c>
      <c r="H24" s="39">
        <v>435.23117000000002</v>
      </c>
      <c r="I24" s="39">
        <v>135</v>
      </c>
      <c r="J24" s="39">
        <v>2022.3777399999999</v>
      </c>
      <c r="K24" s="39">
        <v>571.28099999999995</v>
      </c>
      <c r="L24" s="39">
        <v>243.28855999999999</v>
      </c>
      <c r="M24" s="39">
        <v>700</v>
      </c>
      <c r="N24" s="39">
        <v>1913.3012900000001</v>
      </c>
      <c r="O24" s="39">
        <v>1024.2940000000001</v>
      </c>
      <c r="P24" s="40">
        <v>56552.061320000001</v>
      </c>
      <c r="Q24" s="33"/>
      <c r="R24" s="33"/>
      <c r="S24" s="33"/>
      <c r="T24" s="33"/>
    </row>
    <row r="25" spans="1:20" ht="110.4" x14ac:dyDescent="0.3">
      <c r="A25" s="34" t="s">
        <v>54</v>
      </c>
      <c r="B25" s="39">
        <v>3200</v>
      </c>
      <c r="C25" s="39">
        <v>1993</v>
      </c>
      <c r="D25" s="39">
        <v>150.19999999999999</v>
      </c>
      <c r="E25" s="39">
        <v>250</v>
      </c>
      <c r="F25" s="39">
        <v>156</v>
      </c>
      <c r="G25" s="39">
        <v>137</v>
      </c>
      <c r="H25" s="39">
        <v>31.436</v>
      </c>
      <c r="I25" s="39">
        <v>41</v>
      </c>
      <c r="J25" s="39">
        <v>159</v>
      </c>
      <c r="K25" s="39"/>
      <c r="L25" s="39">
        <v>200</v>
      </c>
      <c r="M25" s="39"/>
      <c r="N25" s="39">
        <v>40</v>
      </c>
      <c r="O25" s="39"/>
      <c r="P25" s="40">
        <v>6357.6360000000004</v>
      </c>
      <c r="Q25" s="33"/>
      <c r="R25" s="33"/>
      <c r="S25" s="33"/>
      <c r="T25" s="33"/>
    </row>
    <row r="26" spans="1:20" ht="82.8" x14ac:dyDescent="0.3">
      <c r="A26" s="34" t="s">
        <v>55</v>
      </c>
      <c r="B26" s="39">
        <v>352.55811999999997</v>
      </c>
      <c r="C26" s="39">
        <v>3113.0583299999998</v>
      </c>
      <c r="D26" s="39"/>
      <c r="E26" s="39">
        <v>200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>
        <v>3665.61645</v>
      </c>
      <c r="Q26" s="33"/>
      <c r="R26" s="33"/>
      <c r="S26" s="33"/>
      <c r="T26" s="33"/>
    </row>
    <row r="27" spans="1:20" ht="110.4" x14ac:dyDescent="0.3">
      <c r="A27" s="34" t="s">
        <v>56</v>
      </c>
      <c r="B27" s="39">
        <v>2926.7232899999999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>
        <v>2926.7232899999999</v>
      </c>
      <c r="Q27" s="33"/>
      <c r="R27" s="33"/>
      <c r="S27" s="33"/>
      <c r="T27" s="33"/>
    </row>
    <row r="28" spans="1:20" ht="55.2" x14ac:dyDescent="0.3">
      <c r="A28" s="34" t="s">
        <v>57</v>
      </c>
      <c r="B28" s="39"/>
      <c r="C28" s="39"/>
      <c r="D28" s="39"/>
      <c r="E28" s="39"/>
      <c r="F28" s="39"/>
      <c r="G28" s="39"/>
      <c r="H28" s="39"/>
      <c r="I28" s="39"/>
      <c r="J28" s="39">
        <v>42822</v>
      </c>
      <c r="K28" s="39"/>
      <c r="L28" s="39"/>
      <c r="M28" s="39"/>
      <c r="N28" s="39"/>
      <c r="O28" s="39"/>
      <c r="P28" s="40">
        <v>42822</v>
      </c>
      <c r="Q28" s="33"/>
      <c r="R28" s="33"/>
      <c r="S28" s="33"/>
      <c r="T28" s="33"/>
    </row>
    <row r="29" spans="1:20" ht="69" x14ac:dyDescent="0.3">
      <c r="A29" s="34" t="s">
        <v>58</v>
      </c>
      <c r="B29" s="39">
        <v>2410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>
        <v>2410</v>
      </c>
      <c r="Q29" s="33"/>
      <c r="R29" s="33"/>
      <c r="S29" s="33"/>
      <c r="T29" s="33"/>
    </row>
    <row r="30" spans="1:20" ht="82.8" x14ac:dyDescent="0.3">
      <c r="A30" s="34" t="s">
        <v>59</v>
      </c>
      <c r="B30" s="39">
        <v>4735.1696400000001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v>4735.1696400000001</v>
      </c>
      <c r="Q30" s="33"/>
      <c r="R30" s="33"/>
      <c r="S30" s="33"/>
      <c r="T30" s="33"/>
    </row>
    <row r="31" spans="1:20" ht="55.2" x14ac:dyDescent="0.3">
      <c r="A31" s="34" t="s">
        <v>60</v>
      </c>
      <c r="B31" s="39"/>
      <c r="C31" s="39"/>
      <c r="D31" s="39"/>
      <c r="E31" s="39"/>
      <c r="F31" s="39"/>
      <c r="G31" s="39"/>
      <c r="H31" s="39"/>
      <c r="I31" s="39">
        <v>95</v>
      </c>
      <c r="J31" s="39"/>
      <c r="K31" s="39"/>
      <c r="L31" s="39"/>
      <c r="M31" s="39"/>
      <c r="N31" s="39"/>
      <c r="O31" s="39"/>
      <c r="P31" s="40">
        <v>95</v>
      </c>
      <c r="Q31" s="33"/>
      <c r="R31" s="33"/>
      <c r="S31" s="33"/>
      <c r="T31" s="33"/>
    </row>
    <row r="32" spans="1:20" ht="82.8" x14ac:dyDescent="0.3">
      <c r="A32" s="34" t="s">
        <v>61</v>
      </c>
      <c r="B32" s="39">
        <v>1230.85394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v>1230.85394</v>
      </c>
      <c r="Q32" s="33"/>
      <c r="R32" s="33"/>
      <c r="S32" s="33"/>
      <c r="T32" s="33"/>
    </row>
    <row r="33" spans="1:20" ht="41.4" x14ac:dyDescent="0.3">
      <c r="A33" s="34" t="s">
        <v>62</v>
      </c>
      <c r="B33" s="39">
        <v>198.56108</v>
      </c>
      <c r="C33" s="39">
        <v>74.460719999999995</v>
      </c>
      <c r="D33" s="39">
        <v>49.640479999999997</v>
      </c>
      <c r="E33" s="39"/>
      <c r="F33" s="39"/>
      <c r="G33" s="39">
        <v>49.640479999999997</v>
      </c>
      <c r="H33" s="39"/>
      <c r="I33" s="39"/>
      <c r="J33" s="39">
        <v>100.63496000000001</v>
      </c>
      <c r="K33" s="39">
        <v>24.820239999999998</v>
      </c>
      <c r="L33" s="39"/>
      <c r="M33" s="39">
        <v>57.084780000000002</v>
      </c>
      <c r="N33" s="39">
        <v>52.052900000000001</v>
      </c>
      <c r="O33" s="39"/>
      <c r="P33" s="40">
        <v>606.89563999999996</v>
      </c>
      <c r="Q33" s="33"/>
      <c r="R33" s="33"/>
      <c r="S33" s="33"/>
      <c r="T33" s="33"/>
    </row>
    <row r="34" spans="1:20" ht="41.4" x14ac:dyDescent="0.3">
      <c r="A34" s="34" t="s">
        <v>63</v>
      </c>
      <c r="B34" s="39"/>
      <c r="C34" s="39">
        <v>345.53199999999998</v>
      </c>
      <c r="D34" s="39">
        <v>84.573999999999998</v>
      </c>
      <c r="E34" s="39">
        <v>70.253</v>
      </c>
      <c r="F34" s="39">
        <v>28.75</v>
      </c>
      <c r="G34" s="39">
        <v>47.274999999999999</v>
      </c>
      <c r="H34" s="39"/>
      <c r="I34" s="39"/>
      <c r="J34" s="39"/>
      <c r="K34" s="39"/>
      <c r="L34" s="39"/>
      <c r="M34" s="39"/>
      <c r="N34" s="39">
        <v>42.41</v>
      </c>
      <c r="O34" s="39">
        <v>76.906000000000006</v>
      </c>
      <c r="P34" s="40">
        <v>695.7</v>
      </c>
      <c r="Q34" s="33"/>
      <c r="R34" s="33"/>
      <c r="S34" s="33"/>
      <c r="T34" s="33"/>
    </row>
    <row r="35" spans="1:20" ht="82.8" x14ac:dyDescent="0.3">
      <c r="A35" s="34" t="s">
        <v>64</v>
      </c>
      <c r="B35" s="39">
        <v>39984.413999999997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>
        <v>402</v>
      </c>
      <c r="O35" s="39"/>
      <c r="P35" s="40">
        <v>40386.413999999997</v>
      </c>
      <c r="Q35" s="33"/>
      <c r="R35" s="33"/>
      <c r="S35" s="33"/>
      <c r="T35" s="33"/>
    </row>
    <row r="36" spans="1:20" ht="69" x14ac:dyDescent="0.3">
      <c r="A36" s="34" t="s">
        <v>65</v>
      </c>
      <c r="B36" s="39"/>
      <c r="C36" s="39"/>
      <c r="D36" s="39"/>
      <c r="E36" s="39"/>
      <c r="F36" s="39"/>
      <c r="G36" s="39"/>
      <c r="H36" s="39"/>
      <c r="I36" s="39"/>
      <c r="J36" s="39"/>
      <c r="K36" s="39">
        <v>105.26316</v>
      </c>
      <c r="L36" s="39"/>
      <c r="M36" s="39"/>
      <c r="N36" s="39"/>
      <c r="O36" s="39"/>
      <c r="P36" s="40">
        <v>105.26316</v>
      </c>
      <c r="Q36" s="33"/>
      <c r="R36" s="33"/>
      <c r="S36" s="33"/>
      <c r="T36" s="33"/>
    </row>
    <row r="37" spans="1:20" ht="82.8" x14ac:dyDescent="0.3">
      <c r="A37" s="34" t="s">
        <v>66</v>
      </c>
      <c r="B37" s="39">
        <v>43035.117960000003</v>
      </c>
      <c r="C37" s="39"/>
      <c r="D37" s="39"/>
      <c r="E37" s="39"/>
      <c r="F37" s="39"/>
      <c r="G37" s="39">
        <v>100.5</v>
      </c>
      <c r="H37" s="39">
        <v>74.5</v>
      </c>
      <c r="I37" s="39"/>
      <c r="J37" s="39"/>
      <c r="K37" s="39"/>
      <c r="L37" s="39"/>
      <c r="M37" s="39"/>
      <c r="N37" s="39"/>
      <c r="O37" s="39"/>
      <c r="P37" s="40">
        <v>43210.117960000003</v>
      </c>
      <c r="Q37" s="33"/>
      <c r="R37" s="33"/>
      <c r="S37" s="33"/>
      <c r="T37" s="33"/>
    </row>
    <row r="38" spans="1:20" ht="82.8" x14ac:dyDescent="0.3">
      <c r="A38" s="34" t="s">
        <v>67</v>
      </c>
      <c r="B38" s="39"/>
      <c r="C38" s="39"/>
      <c r="D38" s="39">
        <v>3615.4110000000001</v>
      </c>
      <c r="E38" s="39">
        <v>8369.6039999999994</v>
      </c>
      <c r="F38" s="39"/>
      <c r="G38" s="39">
        <v>2050.6849999999999</v>
      </c>
      <c r="H38" s="39"/>
      <c r="I38" s="39"/>
      <c r="J38" s="39"/>
      <c r="K38" s="39"/>
      <c r="L38" s="39"/>
      <c r="M38" s="39"/>
      <c r="N38" s="39">
        <v>964.3</v>
      </c>
      <c r="O38" s="39"/>
      <c r="P38" s="40">
        <v>15000</v>
      </c>
      <c r="Q38" s="33"/>
      <c r="R38" s="33"/>
      <c r="S38" s="33"/>
      <c r="T38" s="33"/>
    </row>
    <row r="39" spans="1:20" x14ac:dyDescent="0.3">
      <c r="A39" s="31" t="s">
        <v>68</v>
      </c>
      <c r="B39" s="40">
        <v>621049.84767000005</v>
      </c>
      <c r="C39" s="40">
        <v>295407.74257</v>
      </c>
      <c r="D39" s="40">
        <v>92801.180909999995</v>
      </c>
      <c r="E39" s="40">
        <v>66173.197799999994</v>
      </c>
      <c r="F39" s="40">
        <v>31776.645</v>
      </c>
      <c r="G39" s="40">
        <v>96924.865529999995</v>
      </c>
      <c r="H39" s="40">
        <v>31154.427169999999</v>
      </c>
      <c r="I39" s="40">
        <v>19983.7</v>
      </c>
      <c r="J39" s="40">
        <v>109380.83087000001</v>
      </c>
      <c r="K39" s="40">
        <v>27406.13192</v>
      </c>
      <c r="L39" s="40">
        <v>71472.979720000003</v>
      </c>
      <c r="M39" s="40">
        <v>42019.017780000002</v>
      </c>
      <c r="N39" s="40">
        <v>36628.520320000003</v>
      </c>
      <c r="O39" s="40">
        <v>60937.635130000002</v>
      </c>
      <c r="P39" s="40">
        <v>1603116.72239</v>
      </c>
      <c r="Q39" s="32"/>
      <c r="R39" s="32"/>
      <c r="S39" s="32"/>
      <c r="T39" s="32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2016-07-26T03:27:24Z</dcterms:modified>
</cp:coreProperties>
</file>