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16" activeTab="1"/>
  </bookViews>
  <sheets>
    <sheet name="Бюджетополучатели" sheetId="1" r:id="rId1"/>
    <sheet name="Муниципальные районы" sheetId="2" r:id="rId2"/>
  </sheets>
  <definedNames>
    <definedName name="EndData">Бюджетополучатели!$E$5</definedName>
    <definedName name="EndData1">Бюджетополучатели!$E$2</definedName>
    <definedName name="EndData2">'Муниципальные районы'!$A$1</definedName>
    <definedName name="period">Бюджетополучатели!$E$6</definedName>
    <definedName name="StartData">Бюджетополучатели!$E$4</definedName>
    <definedName name="StartData1">Бюджетополучатели!$E$1</definedName>
    <definedName name="Year">Бюджетополучатели!$E$8</definedName>
    <definedName name="_xlnm.Print_Titles" localSheetId="0">Бюджетополучатели!$21:$22</definedName>
    <definedName name="_xlnm.Print_Titles" localSheetId="1">'Муниципальные районы'!$1:$3</definedName>
    <definedName name="_xlnm.Print_Area" localSheetId="0">Бюджетополучатели!$A$1:$D$63</definedName>
    <definedName name="_xlnm.Print_Area" localSheetId="1">'Муниципальные районы'!$A$1:$P$45</definedName>
  </definedNames>
  <calcPr calcId="162913"/>
</workbook>
</file>

<file path=xl/calcChain.xml><?xml version="1.0" encoding="utf-8"?>
<calcChain xmlns="http://schemas.openxmlformats.org/spreadsheetml/2006/main">
  <c r="D14" i="1" l="1"/>
  <c r="D11" i="1" l="1"/>
  <c r="D10" i="1" s="1"/>
  <c r="D6" i="1" s="1"/>
  <c r="C63" i="1"/>
  <c r="A5" i="1" l="1"/>
  <c r="H1" i="1" l="1"/>
  <c r="F1" i="1" l="1"/>
  <c r="E6" i="1" s="1"/>
  <c r="A2" i="1" s="1"/>
  <c r="E3" i="1" l="1"/>
  <c r="G3" i="1" s="1"/>
  <c r="A12" i="1" s="1"/>
  <c r="F3" i="1" l="1"/>
  <c r="A2" i="2"/>
  <c r="G1" i="1" l="1"/>
  <c r="G2" i="1"/>
  <c r="F2" i="1"/>
</calcChain>
</file>

<file path=xl/sharedStrings.xml><?xml version="1.0" encoding="utf-8"?>
<sst xmlns="http://schemas.openxmlformats.org/spreadsheetml/2006/main" count="121" uniqueCount="120">
  <si>
    <t>тыс.рублей</t>
  </si>
  <si>
    <t>Собственные доходы</t>
  </si>
  <si>
    <t>Всего</t>
  </si>
  <si>
    <t xml:space="preserve">в том числе: </t>
  </si>
  <si>
    <t>Оплата труда</t>
  </si>
  <si>
    <t>Начисления на выплаты по оплате труда</t>
  </si>
  <si>
    <t>Итого</t>
  </si>
  <si>
    <t>тыс. рублей</t>
  </si>
  <si>
    <t xml:space="preserve">Дотации, субвенции, субсидии и иные межбюджетные трансферты бюджетам муниципальных районов (городских округов) </t>
  </si>
  <si>
    <t>БАЛАНС</t>
  </si>
  <si>
    <t>Финансовая помощь из федерального бюджета</t>
  </si>
  <si>
    <t>в т.ч. целевые средства</t>
  </si>
  <si>
    <t>ИТОГО ДОХОДОВ</t>
  </si>
  <si>
    <t>ИТОГО РАСХОДОВ</t>
  </si>
  <si>
    <t>из них:</t>
  </si>
  <si>
    <t>целевые средства:</t>
  </si>
  <si>
    <t>Расшифровка расходов:</t>
  </si>
  <si>
    <t>Расходы бюджетополучателей, финансируемые из краевого бюджета</t>
  </si>
  <si>
    <t>Наименование направления  целевой статьи</t>
  </si>
  <si>
    <t>Петропавловск-Камчатский городской округ</t>
  </si>
  <si>
    <t>Елизовский муниципальный район</t>
  </si>
  <si>
    <t>Усть-Камчатский муниципальный район</t>
  </si>
  <si>
    <t>Усть-Большерецкий муниципальный район</t>
  </si>
  <si>
    <t>Соболевский муниципальный район</t>
  </si>
  <si>
    <t>Мильковский муниципальный район</t>
  </si>
  <si>
    <t>Быстринский муниципальный район</t>
  </si>
  <si>
    <t>Алеутский муниципальный район</t>
  </si>
  <si>
    <t>Вилючинский городской округ</t>
  </si>
  <si>
    <t>Городской округ "поселок Палана"</t>
  </si>
  <si>
    <t>Олюторский муниципальный район</t>
  </si>
  <si>
    <t>Карагинский  муниципальный  район</t>
  </si>
  <si>
    <t>Тигильский  муниципальный  район</t>
  </si>
  <si>
    <t>Пенжинский  муниципальный  район</t>
  </si>
  <si>
    <t>Дотации на выравнивание бюджетной обеспеченности поселений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</si>
  <si>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</si>
  <si>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</t>
  </si>
  <si>
    <t>Субсидии местным бюджетам, связанные с выравниванием обеспеченности муниципальных образований в Камчатском крае по реализации ими их расходных обязательств</t>
  </si>
  <si>
    <t>Субсидии за счет средств резервного фонда Правительства Камчатского края</t>
  </si>
  <si>
    <t>Субсидии местным бюджетам на реализацию мероприятий соответствующей подпрограммы соответствующей государственной программы Камчатского края (за исключением инвестиционных мероприятий и субсидий, которым присвоены отдельные коды)</t>
  </si>
  <si>
    <t>Субсидии местным бюджетам на реализацию инвестиционных  мероприятий соответствующей подпрограммы соответствующей государственной программы Камчатского края</t>
  </si>
  <si>
    <t>Субвенции для осуществления государственных полномочий Камчатского края по вопросам создания административных комиссий в целях привлечения к административной ответственности, предусмотренной законом Камчатского края</t>
  </si>
  <si>
    <t>Субвенции муниципальным районам в Камчатском крае для осуществления  полномочий органов государственной власти Камчатского края по расчету и предоставлению дотаций  бюджетам поселений</t>
  </si>
  <si>
    <t>Субвенции для осуществления  государственных полномочий Камчатского края по образованию и организации деятельности комиссий по делам несовершеннолетних и защите их прав муниципальных районов и городских округов в Камчатском крае</t>
  </si>
  <si>
    <t>Субвенции для осуществления отдельных  государственных полномочий Камчатского края  по социальному обслуживанию граждан в Камчатском крае</t>
  </si>
  <si>
    <t>Субвенции для осуществления государственных полномочий по опеке и попечительству в Камчатском крае в части расходов на содержание специалистов, осуществляющих деятельность по опеке и попечительству</t>
  </si>
  <si>
    <t>Субвенции для осуществления  государственных полномочий Камчатского края по вопросам предоставления мер социальной поддержки отдельным категориям граждан, проживающим в Камчатском крае, по проезду на автомобильном транспорте общего пользования городского сообщения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</si>
  <si>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граждан, проживающим в Камчатском крае, по проезду на автомобильном транспорте общего пользования пригородного сообщения</t>
  </si>
  <si>
    <t>Субвенции для осуществления  государственных полномочий по опеке и попечительству в Камчатском крае в части  расходов на выплату вознаграждения опекунам совершеннолетних недееспособных граждан, проживающим в Камчатском крае</t>
  </si>
  <si>
    <t>Субвенции для осуществления  государственных полномочий по опеке и попечительству в Камчатском крае в части социальной поддержки детей-сирот и детей, оставшихся без попечения родителей, переданных под опеку или попечительство (за исключением детей-сирот и детей, оставшихся без попечения родителей, переданных под опеку или попечительство, обучающихся в федеральных образовательных организациях), на предоставление дополнительной меры социальной поддержки по содержанию отдельных лиц из числа детей-сирот и детей, оставшихся без попечения родителей, обучающихся в общеобразовательных организациях и ранее находившихся под попечительством, попечителям которых выплачивались денежные средства на их содержание, на выплату ежемесячного вознаграждения приемным родителям, на организацию подготовки лиц, желающих принять на воспитание в свою семью ребенка, оставшегося без попечения родителей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</si>
  <si>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Камчатском крае, по обеспечению дополнительного образования детей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</si>
  <si>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</si>
  <si>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ежемесячной доплаты к заработной плате педагогическим работникам, имеющим ученые степени доктора наук, кандидата наук, государственные награды СССР, РСФСР и Российской Федерации, в отдельных муниципальных образовательных организациях в Камчатском крае</t>
  </si>
  <si>
    <t>Субвенции для осуществления  государственных полномочий  Камчатского края по выплате компенсации части платы, взимаемой с родителей (законных представителей) за присмотр и уход за детьми в образовательных организациях в Камчатском крае, реализующих образовательную программу дошкольного образования</t>
  </si>
  <si>
    <t>Иные межбюджетные трансферты на  поддержку экономического и социального развития коренных малочисленных народов Севера,Сибири и Дальнего Востока Российской Федерации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</si>
  <si>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</t>
  </si>
  <si>
    <t>Субвенции для осуществления государственных полномочий Камчатского края по вопросам предоставления гражданам субсидий на оплату жилого помещения и коммунальных услуг</t>
  </si>
  <si>
    <t>Субвенции для осуществления 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</t>
  </si>
  <si>
    <t>Субвенции для осуществления  полномочий Камчатского края на государственную регистрацию актов гражданского состояния</t>
  </si>
  <si>
    <t>Субвенции на осуществление  государственных полномочий Камчатского края по организации проведения мероприятий по отлову и содержанию безнадзорных животных в Камчатском крае</t>
  </si>
  <si>
    <t>Иные межбюджетные трансферты на 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 на территории Камчатского края</t>
  </si>
  <si>
    <t>Иные межбюджетные трансферты на закупку оборудования и материалов для капитального ремонта котельной № 4 в сельском поселении «село Тигиль»</t>
  </si>
  <si>
    <t>Иные межбюджетные трансферты на капитальный ремонт котельной № 4 в сельском поселении "село Тигиль"</t>
  </si>
  <si>
    <t>Расходы, связанные с особым режимом безопасного функционирования закрытых административно-территориальных образований</t>
  </si>
  <si>
    <t>Мероприятия подпрограммы "Обеспечение жильем молодых семей" федеральной целевой программы "Жилище" на 2015 - 2020 годы</t>
  </si>
  <si>
    <t>Государственная поддержка малого и среднего предпринимательства, включая крестьянские (фермерские) хозяйства</t>
  </si>
  <si>
    <t>Осуществление первичного воинского учета на территориях, где отсутствуют военные комиссариаты</t>
  </si>
  <si>
    <t>Выплата единовременного пособия при всех формах устройства детей, лишенных родительского попечения, в семью</t>
  </si>
  <si>
    <t>Проведение Всероссийской сельскохозяйственной переписи в 2016 году</t>
  </si>
  <si>
    <t>Мероприятия подпрограммы "Обеспечение жильем молодых семей" федеральной целевой программы "Жилище" на 2015 - 2020 годы(софинансирование за счет средств краевого бюджета)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</si>
  <si>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(софинансирование за счет средств краевого бюджета)</t>
  </si>
  <si>
    <t>Реализация мероприятий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 (софинансирование за счет средств краевого бюджета)</t>
  </si>
  <si>
    <t>Всего:</t>
  </si>
  <si>
    <t>Законодательное Собрание Камчатского края</t>
  </si>
  <si>
    <t>Контрольно-счетная палата Камчатского края</t>
  </si>
  <si>
    <t>Правительство Камчатского края</t>
  </si>
  <si>
    <t>Аппарат Губернатора и Правительства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</si>
  <si>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</si>
  <si>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</si>
  <si>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</si>
  <si>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жилищно-коммунального хозяйства и энергетики Камчатского края</t>
  </si>
  <si>
    <t>Министерство финансов Камчатского края</t>
  </si>
  <si>
    <t>Министерство строительства Камчатского края</t>
  </si>
  <si>
    <t>Министерство образования и науки Камчатского края</t>
  </si>
  <si>
    <t>Министерство здравоохранения Камчатского края</t>
  </si>
  <si>
    <t>Министерство социального развития и труда Камчатского края</t>
  </si>
  <si>
    <t>Министерство культуры Камчатского края</t>
  </si>
  <si>
    <t>Министерство специальных программ и по делам казачества Камчатского края</t>
  </si>
  <si>
    <t>Агентство по информатизации и связи Камчатского края</t>
  </si>
  <si>
    <t>Министерство имущественных и земельных отношений Камчатского края</t>
  </si>
  <si>
    <t>Агентство записи актов гражданского состояния Камчатского края</t>
  </si>
  <si>
    <t>Агентство по делам архивов Камчатского края</t>
  </si>
  <si>
    <t>Агентство по занятости населения и миграционной политике Камчатского края</t>
  </si>
  <si>
    <t>Агентство по ветеринарии Камчатского края</t>
  </si>
  <si>
    <t>Министерство транспорта и дорожного строительства Камчатского края</t>
  </si>
  <si>
    <t>Агентство по обеспечению деятельности мировых судей Камчатского края</t>
  </si>
  <si>
    <t>Региональная служба по тарифам и ценам Камчатского края</t>
  </si>
  <si>
    <t>Инспекция государственного технического надзора Камчатского края</t>
  </si>
  <si>
    <t>Инспекция государственного строительного надзора Камчатского края</t>
  </si>
  <si>
    <t>Государственная жилищная инспекция Камчатского края</t>
  </si>
  <si>
    <t>Инспекция государственного экологического надзора Камчатского края</t>
  </si>
  <si>
    <t>Государственная инспекция по контролю в сфере закупок Камчатского края</t>
  </si>
  <si>
    <t>Избирательная комиссия Камчатского края</t>
  </si>
  <si>
    <t>Министерство экономического развития и торговли Камчатского края</t>
  </si>
  <si>
    <t>Петропавловск-Камчатская городская территориальная избирательная комиссия</t>
  </si>
  <si>
    <t>Палата Уполномоченных в Камчатском крае</t>
  </si>
  <si>
    <t>Агентство по внутренней политике Камчатского края</t>
  </si>
  <si>
    <t>Министерство спорта и молодежной политики Камчатского края</t>
  </si>
  <si>
    <t>Агентство лесного хозяйства и охраны животного мира Камчатского края</t>
  </si>
  <si>
    <t>Агентство по туризму и внешним связям Камчатского края</t>
  </si>
  <si>
    <t>администрация Корякского округа</t>
  </si>
  <si>
    <t>Министерство территориального развития Камчатского края</t>
  </si>
  <si>
    <t>Агентство инвестиций и предпринимательства Камчатского края</t>
  </si>
  <si>
    <t>31.10.2016</t>
  </si>
  <si>
    <t>01.10.2016</t>
  </si>
  <si>
    <t>Примечание: Отрицательные значения сложились за счет возврата неиспользованных средств</t>
  </si>
  <si>
    <t>Бюджетный кредит</t>
  </si>
  <si>
    <t>Иные межбюджетные трансферты на обеспечение членов Совета Федерации и их помощников в субъектах Российской Федерации по членам Совета Федерации и их помощникам в рамках непрограммного направления деятельности "Совет Федерации Федерального Собрания Российской Федерации"</t>
  </si>
  <si>
    <t>Иные межбюджетные трансферты на обеспечение деятельности депутатов Государственной Думы и их помощников в избирательных округах по депутатам Государственной Думы и их помощникам в рамках непрограммного направления деятельности "Государственная Дума Федерального Собрания Российской Федерации"</t>
  </si>
  <si>
    <t>Субсидии бюджетам субъектов Российской Федерации на 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 и оказанием адресной социальной помощи неработающим пенсионерам (Средства Пенсионного фонда РФ)</t>
  </si>
  <si>
    <t xml:space="preserve">Межбюджетные трансферты, передавемые бюджетам субъектов Российской Федерации  на единовременные компенсационные выплаты медицинским работникам (расчеты за счет средств Федерального фонда обязательного медицинского страхования)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</si>
</sst>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  <charset val="204"/>
    </font>
    <font>
      <sz val="12"/>
      <color theme="0"/>
      <name val="Times New Roman"/>
      <family val="1"/>
    </font>
    <font>
      <sz val="11"/>
      <color theme="0"/>
      <name val="Calibri"/>
      <family val="2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Border="1" applyAlignment="1">
      <alignment horizontal="right"/>
    </xf>
    <xf numFmtId="164" fontId="5" fillId="2" borderId="4" xfId="0" applyNumberFormat="1" applyFont="1" applyFill="1" applyBorder="1" applyAlignment="1"/>
    <xf numFmtId="164" fontId="3" fillId="0" borderId="4" xfId="0" applyNumberFormat="1" applyFont="1" applyFill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49" fontId="3" fillId="0" borderId="4" xfId="0" applyNumberFormat="1" applyFont="1" applyBorder="1" applyAlignment="1">
      <alignment horizontal="left" vertical="center" wrapText="1"/>
    </xf>
    <xf numFmtId="0" fontId="6" fillId="2" borderId="0" xfId="0" applyFont="1" applyFill="1" applyBorder="1" applyAlignment="1"/>
    <xf numFmtId="164" fontId="7" fillId="2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2" borderId="0" xfId="0" applyFont="1" applyFill="1" applyBorder="1" applyAlignment="1"/>
    <xf numFmtId="0" fontId="13" fillId="0" borderId="4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164" fontId="2" fillId="0" borderId="0" xfId="0" applyNumberFormat="1" applyFont="1" applyFill="1" applyBorder="1" applyAlignment="1">
      <alignment horizontal="right" wrapText="1"/>
    </xf>
    <xf numFmtId="164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wrapText="1"/>
    </xf>
    <xf numFmtId="0" fontId="16" fillId="0" borderId="4" xfId="0" applyFont="1" applyFill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left" vertical="center" wrapText="1"/>
    </xf>
    <xf numFmtId="0" fontId="19" fillId="0" borderId="0" xfId="0" applyNumberFormat="1" applyFont="1"/>
    <xf numFmtId="0" fontId="19" fillId="0" borderId="0" xfId="0" applyFont="1"/>
    <xf numFmtId="14" fontId="19" fillId="0" borderId="0" xfId="0" applyNumberFormat="1" applyFont="1"/>
    <xf numFmtId="49" fontId="5" fillId="2" borderId="4" xfId="0" applyNumberFormat="1" applyFont="1" applyFill="1" applyBorder="1" applyAlignment="1">
      <alignment horizontal="left" wrapText="1"/>
    </xf>
    <xf numFmtId="0" fontId="20" fillId="0" borderId="0" xfId="0" applyFont="1"/>
    <xf numFmtId="0" fontId="21" fillId="0" borderId="0" xfId="0" applyFont="1"/>
    <xf numFmtId="0" fontId="21" fillId="0" borderId="4" xfId="0" applyFont="1" applyBorder="1" applyAlignment="1">
      <alignment horizontal="left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 wrapText="1"/>
    </xf>
    <xf numFmtId="164" fontId="3" fillId="0" borderId="4" xfId="0" applyNumberFormat="1" applyFont="1" applyBorder="1" applyAlignment="1">
      <alignment horizontal="right" vertical="center" wrapText="1"/>
    </xf>
    <xf numFmtId="164" fontId="16" fillId="0" borderId="4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left"/>
    </xf>
    <xf numFmtId="164" fontId="17" fillId="0" borderId="4" xfId="0" applyNumberFormat="1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left" wrapText="1"/>
    </xf>
    <xf numFmtId="3" fontId="4" fillId="2" borderId="0" xfId="0" applyNumberFormat="1" applyFont="1" applyFill="1" applyBorder="1" applyAlignment="1"/>
    <xf numFmtId="164" fontId="3" fillId="0" borderId="4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view="pageBreakPreview" topLeftCell="A49" zoomScaleNormal="100" zoomScaleSheetLayoutView="100" workbookViewId="0">
      <selection activeCell="A17" sqref="A17:C17"/>
    </sheetView>
  </sheetViews>
  <sheetFormatPr defaultRowHeight="14.4" x14ac:dyDescent="0.3"/>
  <cols>
    <col min="1" max="1" width="72.21875" customWidth="1"/>
    <col min="2" max="2" width="18.109375" customWidth="1"/>
    <col min="3" max="3" width="20.33203125" customWidth="1"/>
    <col min="4" max="4" width="16.5546875" customWidth="1"/>
    <col min="5" max="5" width="12.5546875" customWidth="1"/>
    <col min="6" max="6" width="16" bestFit="1" customWidth="1"/>
    <col min="8" max="8" width="10.109375" bestFit="1" customWidth="1"/>
  </cols>
  <sheetData>
    <row r="1" spans="1:8" ht="15.6" x14ac:dyDescent="0.3">
      <c r="A1" s="42" t="s">
        <v>9</v>
      </c>
      <c r="B1" s="42"/>
      <c r="C1" s="42"/>
      <c r="D1" s="42"/>
      <c r="E1" s="29" t="s">
        <v>113</v>
      </c>
      <c r="F1" s="30" t="str">
        <f>TEXT(E1,"[$-FC19]ММ")</f>
        <v>10</v>
      </c>
      <c r="G1" s="30" t="str">
        <f>TEXT(E1,"[$-FC19]ДД.ММ.ГГГ \г")</f>
        <v>01.10.2016 г</v>
      </c>
      <c r="H1" s="30" t="str">
        <f>TEXT(E1,"[$-FC19]ГГГГ")</f>
        <v>2016</v>
      </c>
    </row>
    <row r="2" spans="1:8" ht="15.6" x14ac:dyDescent="0.3">
      <c r="A2" s="42" t="str">
        <f>CONCATENATE("доходов и расходов краевого бюджета за ",period," ",H1," года")</f>
        <v>доходов и расходов краевого бюджета за октябрь 2016 года</v>
      </c>
      <c r="B2" s="42"/>
      <c r="C2" s="42"/>
      <c r="D2" s="42"/>
      <c r="E2" s="29" t="s">
        <v>112</v>
      </c>
      <c r="F2" s="30" t="str">
        <f>TEXT(E2,"[$-FC19]ДД ММММ ГГГ \г")</f>
        <v>31 октября 2016 г</v>
      </c>
      <c r="G2" s="30" t="str">
        <f>TEXT(E2,"[$-FC19]ДД.ММ.ГГГ \г")</f>
        <v>31.10.2016 г</v>
      </c>
      <c r="H2" s="31"/>
    </row>
    <row r="3" spans="1:8" x14ac:dyDescent="0.3">
      <c r="A3" s="1"/>
      <c r="B3" s="2"/>
      <c r="C3" s="2"/>
      <c r="D3" s="3"/>
      <c r="E3" s="30">
        <f>EndData1+1</f>
        <v>42675</v>
      </c>
      <c r="F3" s="30" t="str">
        <f>TEXT(E3,"[$-FC19]ДД ММММ ГГГ \г")</f>
        <v>01 ноября 2016 г</v>
      </c>
      <c r="G3" s="30" t="str">
        <f>TEXT(E3,"[$-FC19]ДД.ММ.ГГГ \г")</f>
        <v>01.11.2016 г</v>
      </c>
      <c r="H3" s="30"/>
    </row>
    <row r="4" spans="1:8" x14ac:dyDescent="0.3">
      <c r="A4" s="4"/>
      <c r="B4" s="5"/>
      <c r="C4" s="5"/>
      <c r="D4" s="6" t="s">
        <v>0</v>
      </c>
      <c r="E4" s="30"/>
      <c r="F4" s="30"/>
      <c r="G4" s="30"/>
      <c r="H4" s="30"/>
    </row>
    <row r="5" spans="1:8" x14ac:dyDescent="0.3">
      <c r="A5" s="43" t="str">
        <f>CONCATENATE("Остатки средств на ",G1,"ода")</f>
        <v>Остатки средств на 01.10.2016 года</v>
      </c>
      <c r="B5" s="44"/>
      <c r="C5" s="45"/>
      <c r="D5" s="7">
        <v>2498758.7000000002</v>
      </c>
      <c r="E5" s="31"/>
      <c r="F5" s="30"/>
      <c r="G5" s="30"/>
      <c r="H5" s="30"/>
    </row>
    <row r="6" spans="1:8" x14ac:dyDescent="0.3">
      <c r="A6" s="47" t="s">
        <v>1</v>
      </c>
      <c r="B6" s="53"/>
      <c r="C6" s="53"/>
      <c r="D6" s="8">
        <f>D10-D8-D7</f>
        <v>2005781.3742299993</v>
      </c>
      <c r="E6" s="30" t="str">
        <f>IF(F1="01","январь",(IF(F1="02","февраль",(IF(F1="03","март",(IF(F1="04","апрель",(IF(F1="05","май",(IF(F1="06","июнь",(IF(F1="07","июль",(IF(F1="08","август",(IF(F1="09","сентябрь",(IF(F1="08","август",(IF(F1="09","сентябрь",(IF(F1="10","октябрь",(IF(F1="11","ноябрь","декабрь")))))))))))))))))))))))))</f>
        <v>октябрь</v>
      </c>
      <c r="F6" s="30"/>
      <c r="G6" s="30"/>
      <c r="H6" s="30"/>
    </row>
    <row r="7" spans="1:8" x14ac:dyDescent="0.3">
      <c r="A7" s="47" t="s">
        <v>115</v>
      </c>
      <c r="B7" s="53"/>
      <c r="C7" s="53"/>
      <c r="D7" s="8">
        <v>1500000</v>
      </c>
      <c r="E7" s="30"/>
      <c r="F7" s="30"/>
      <c r="G7" s="30"/>
      <c r="H7" s="30"/>
    </row>
    <row r="8" spans="1:8" x14ac:dyDescent="0.3">
      <c r="A8" s="54" t="s">
        <v>10</v>
      </c>
      <c r="B8" s="53"/>
      <c r="C8" s="53"/>
      <c r="D8" s="10">
        <v>3180015</v>
      </c>
      <c r="E8" s="30"/>
      <c r="F8" s="30"/>
      <c r="G8" s="30"/>
      <c r="H8" s="30"/>
    </row>
    <row r="9" spans="1:8" x14ac:dyDescent="0.3">
      <c r="A9" s="54" t="s">
        <v>11</v>
      </c>
      <c r="B9" s="53"/>
      <c r="C9" s="53"/>
      <c r="D9" s="10">
        <v>258410</v>
      </c>
    </row>
    <row r="10" spans="1:8" x14ac:dyDescent="0.3">
      <c r="A10" s="55" t="s">
        <v>12</v>
      </c>
      <c r="B10" s="56"/>
      <c r="C10" s="56"/>
      <c r="D10" s="10">
        <f>D12-D5+D11</f>
        <v>6685796.3742299993</v>
      </c>
    </row>
    <row r="11" spans="1:8" x14ac:dyDescent="0.3">
      <c r="A11" s="55" t="s">
        <v>13</v>
      </c>
      <c r="B11" s="56"/>
      <c r="C11" s="56"/>
      <c r="D11" s="10">
        <f>B63+'Муниципальные районы'!P42</f>
        <v>4840867.4742299998</v>
      </c>
    </row>
    <row r="12" spans="1:8" x14ac:dyDescent="0.3">
      <c r="A12" s="46" t="str">
        <f>CONCATENATE("Остатки средств на ",G3,"ода")</f>
        <v>Остатки средств на 01.11.2016 года</v>
      </c>
      <c r="B12" s="47"/>
      <c r="C12" s="47"/>
      <c r="D12" s="9">
        <v>4343687.5999999996</v>
      </c>
    </row>
    <row r="13" spans="1:8" x14ac:dyDescent="0.3">
      <c r="A13" s="57" t="s">
        <v>14</v>
      </c>
      <c r="B13" s="58"/>
      <c r="C13" s="58"/>
      <c r="D13" s="9"/>
    </row>
    <row r="14" spans="1:8" x14ac:dyDescent="0.3">
      <c r="A14" s="57" t="s">
        <v>15</v>
      </c>
      <c r="B14" s="58"/>
      <c r="C14" s="58"/>
      <c r="D14" s="9">
        <f>SUM(D15:D18)</f>
        <v>1212.4000000000001</v>
      </c>
    </row>
    <row r="15" spans="1:8" ht="45.6" customHeight="1" x14ac:dyDescent="0.3">
      <c r="A15" s="60" t="s">
        <v>116</v>
      </c>
      <c r="B15" s="47"/>
      <c r="C15" s="47"/>
      <c r="D15" s="10">
        <v>38.200000000000003</v>
      </c>
    </row>
    <row r="16" spans="1:8" ht="45.6" customHeight="1" x14ac:dyDescent="0.3">
      <c r="A16" s="60" t="s">
        <v>117</v>
      </c>
      <c r="B16" s="47"/>
      <c r="C16" s="47"/>
      <c r="D16" s="10">
        <v>38.299999999999997</v>
      </c>
    </row>
    <row r="17" spans="1:4" ht="45.6" customHeight="1" x14ac:dyDescent="0.3">
      <c r="A17" s="60" t="s">
        <v>119</v>
      </c>
      <c r="B17" s="47"/>
      <c r="C17" s="47"/>
      <c r="D17" s="10">
        <v>600</v>
      </c>
    </row>
    <row r="18" spans="1:4" ht="46.8" customHeight="1" x14ac:dyDescent="0.3">
      <c r="A18" s="60" t="s">
        <v>118</v>
      </c>
      <c r="B18" s="47"/>
      <c r="C18" s="47"/>
      <c r="D18" s="10">
        <v>535.9</v>
      </c>
    </row>
    <row r="19" spans="1:4" x14ac:dyDescent="0.3">
      <c r="A19" s="24"/>
      <c r="B19" s="25"/>
      <c r="C19" s="25"/>
      <c r="D19" s="23"/>
    </row>
    <row r="20" spans="1:4" x14ac:dyDescent="0.3">
      <c r="A20" s="26" t="s">
        <v>16</v>
      </c>
      <c r="B20" s="11"/>
      <c r="C20" s="11"/>
      <c r="D20" s="12"/>
    </row>
    <row r="21" spans="1:4" x14ac:dyDescent="0.3">
      <c r="A21" s="48" t="s">
        <v>17</v>
      </c>
      <c r="B21" s="50" t="s">
        <v>2</v>
      </c>
      <c r="C21" s="51" t="s">
        <v>3</v>
      </c>
      <c r="D21" s="52"/>
    </row>
    <row r="22" spans="1:4" ht="41.4" x14ac:dyDescent="0.3">
      <c r="A22" s="49"/>
      <c r="B22" s="50"/>
      <c r="C22" s="27" t="s">
        <v>4</v>
      </c>
      <c r="D22" s="27" t="s">
        <v>5</v>
      </c>
    </row>
    <row r="23" spans="1:4" x14ac:dyDescent="0.3">
      <c r="A23" s="13" t="s">
        <v>72</v>
      </c>
      <c r="B23" s="40">
        <v>21034.299609999998</v>
      </c>
      <c r="C23" s="40">
        <v>11496.58005</v>
      </c>
      <c r="D23" s="40">
        <v>2753.9512</v>
      </c>
    </row>
    <row r="24" spans="1:4" x14ac:dyDescent="0.3">
      <c r="A24" s="13" t="s">
        <v>73</v>
      </c>
      <c r="B24" s="40">
        <v>3868.8543</v>
      </c>
      <c r="C24" s="40">
        <v>2568.0317100000002</v>
      </c>
      <c r="D24" s="40">
        <v>688.62248</v>
      </c>
    </row>
    <row r="25" spans="1:4" x14ac:dyDescent="0.3">
      <c r="A25" s="13" t="s">
        <v>74</v>
      </c>
      <c r="B25" s="40">
        <v>4087.86897</v>
      </c>
      <c r="C25" s="40"/>
      <c r="D25" s="40">
        <v>745.32047</v>
      </c>
    </row>
    <row r="26" spans="1:4" x14ac:dyDescent="0.3">
      <c r="A26" s="13" t="s">
        <v>75</v>
      </c>
      <c r="B26" s="40">
        <v>47205.554100000001</v>
      </c>
      <c r="C26" s="40">
        <v>13670.421990000001</v>
      </c>
      <c r="D26" s="40">
        <v>1170.14994</v>
      </c>
    </row>
    <row r="27" spans="1:4" ht="27.6" x14ac:dyDescent="0.3">
      <c r="A27" s="13" t="s">
        <v>76</v>
      </c>
      <c r="B27" s="40">
        <v>20047.290270000001</v>
      </c>
      <c r="C27" s="40">
        <v>3013.5088300000002</v>
      </c>
      <c r="D27" s="40">
        <v>715.15242000000001</v>
      </c>
    </row>
    <row r="28" spans="1:4" x14ac:dyDescent="0.3">
      <c r="A28" s="13" t="s">
        <v>77</v>
      </c>
      <c r="B28" s="40">
        <v>5869.62583</v>
      </c>
      <c r="C28" s="40">
        <v>1737.7594899999999</v>
      </c>
      <c r="D28" s="40">
        <v>329.25004999999999</v>
      </c>
    </row>
    <row r="29" spans="1:4" x14ac:dyDescent="0.3">
      <c r="A29" s="13" t="s">
        <v>78</v>
      </c>
      <c r="B29" s="40">
        <v>1693.5001999999999</v>
      </c>
      <c r="C29" s="40">
        <v>1088.1989000000001</v>
      </c>
      <c r="D29" s="40">
        <v>210.44015999999999</v>
      </c>
    </row>
    <row r="30" spans="1:4" ht="27.6" x14ac:dyDescent="0.3">
      <c r="A30" s="13" t="s">
        <v>79</v>
      </c>
      <c r="B30" s="40">
        <v>264843.82089999999</v>
      </c>
      <c r="C30" s="40">
        <v>2872.3840799999998</v>
      </c>
      <c r="D30" s="40">
        <v>527.68881999999996</v>
      </c>
    </row>
    <row r="31" spans="1:4" x14ac:dyDescent="0.3">
      <c r="A31" s="13" t="s">
        <v>80</v>
      </c>
      <c r="B31" s="40">
        <v>31515.56639</v>
      </c>
      <c r="C31" s="40">
        <v>3485.8125599999998</v>
      </c>
      <c r="D31" s="40">
        <v>882.74708999999996</v>
      </c>
    </row>
    <row r="32" spans="1:4" x14ac:dyDescent="0.3">
      <c r="A32" s="13" t="s">
        <v>81</v>
      </c>
      <c r="B32" s="40">
        <v>159839.73277</v>
      </c>
      <c r="C32" s="40">
        <v>6128.15427</v>
      </c>
      <c r="D32" s="40">
        <v>1439.53027</v>
      </c>
    </row>
    <row r="33" spans="1:4" x14ac:dyDescent="0.3">
      <c r="A33" s="13" t="s">
        <v>82</v>
      </c>
      <c r="B33" s="40">
        <v>464319.95367999998</v>
      </c>
      <c r="C33" s="40">
        <v>4079.22795</v>
      </c>
      <c r="D33" s="40">
        <v>606.84862999999996</v>
      </c>
    </row>
    <row r="34" spans="1:4" x14ac:dyDescent="0.3">
      <c r="A34" s="13" t="s">
        <v>83</v>
      </c>
      <c r="B34" s="40">
        <v>678423.76216000004</v>
      </c>
      <c r="C34" s="40">
        <v>12799.48076</v>
      </c>
      <c r="D34" s="40">
        <v>2367.7816600000001</v>
      </c>
    </row>
    <row r="35" spans="1:4" x14ac:dyDescent="0.3">
      <c r="A35" s="13" t="s">
        <v>84</v>
      </c>
      <c r="B35" s="40">
        <v>493530.31981000002</v>
      </c>
      <c r="C35" s="40">
        <v>14300.70181</v>
      </c>
      <c r="D35" s="40">
        <v>4057.7994600000002</v>
      </c>
    </row>
    <row r="36" spans="1:4" x14ac:dyDescent="0.3">
      <c r="A36" s="13" t="s">
        <v>85</v>
      </c>
      <c r="B36" s="40">
        <v>59850.065269999999</v>
      </c>
      <c r="C36" s="40">
        <v>1886.7111</v>
      </c>
      <c r="D36" s="40">
        <v>313.54327000000001</v>
      </c>
    </row>
    <row r="37" spans="1:4" x14ac:dyDescent="0.3">
      <c r="A37" s="13" t="s">
        <v>86</v>
      </c>
      <c r="B37" s="40">
        <v>76428.686430000002</v>
      </c>
      <c r="C37" s="40">
        <v>43225.361089999999</v>
      </c>
      <c r="D37" s="40">
        <v>14783.085709999999</v>
      </c>
    </row>
    <row r="38" spans="1:4" x14ac:dyDescent="0.3">
      <c r="A38" s="13" t="s">
        <v>87</v>
      </c>
      <c r="B38" s="40">
        <v>10032.92476</v>
      </c>
      <c r="C38" s="40">
        <v>983.14413000000002</v>
      </c>
      <c r="D38" s="40">
        <v>185.42801</v>
      </c>
    </row>
    <row r="39" spans="1:4" x14ac:dyDescent="0.3">
      <c r="A39" s="13" t="s">
        <v>88</v>
      </c>
      <c r="B39" s="40">
        <v>27398.071469999999</v>
      </c>
      <c r="C39" s="40">
        <v>1253.9998599999999</v>
      </c>
      <c r="D39" s="40">
        <v>598.80363999999997</v>
      </c>
    </row>
    <row r="40" spans="1:4" x14ac:dyDescent="0.3">
      <c r="A40" s="13" t="s">
        <v>89</v>
      </c>
      <c r="B40" s="40">
        <v>6242.9484499999999</v>
      </c>
      <c r="C40" s="40">
        <v>1739.4578300000001</v>
      </c>
      <c r="D40" s="40">
        <v>366.94718999999998</v>
      </c>
    </row>
    <row r="41" spans="1:4" x14ac:dyDescent="0.3">
      <c r="A41" s="13" t="s">
        <v>90</v>
      </c>
      <c r="B41" s="40">
        <v>4305.8932599999998</v>
      </c>
      <c r="C41" s="40">
        <v>1586.02333</v>
      </c>
      <c r="D41" s="40">
        <v>315.84658999999999</v>
      </c>
    </row>
    <row r="42" spans="1:4" x14ac:dyDescent="0.3">
      <c r="A42" s="13" t="s">
        <v>91</v>
      </c>
      <c r="B42" s="40">
        <v>32541.848900000001</v>
      </c>
      <c r="C42" s="40">
        <v>13402.310869999999</v>
      </c>
      <c r="D42" s="40">
        <v>3413.2254800000001</v>
      </c>
    </row>
    <row r="43" spans="1:4" x14ac:dyDescent="0.3">
      <c r="A43" s="13" t="s">
        <v>92</v>
      </c>
      <c r="B43" s="40">
        <v>13583.88054</v>
      </c>
      <c r="C43" s="40">
        <v>799.25550999999996</v>
      </c>
      <c r="D43" s="40">
        <v>217.01784000000001</v>
      </c>
    </row>
    <row r="44" spans="1:4" x14ac:dyDescent="0.3">
      <c r="A44" s="13" t="s">
        <v>93</v>
      </c>
      <c r="B44" s="40">
        <v>285381.79840000003</v>
      </c>
      <c r="C44" s="40">
        <v>6158.8491999999997</v>
      </c>
      <c r="D44" s="40">
        <v>1434.664</v>
      </c>
    </row>
    <row r="45" spans="1:4" x14ac:dyDescent="0.3">
      <c r="A45" s="13" t="s">
        <v>94</v>
      </c>
      <c r="B45" s="40">
        <v>23695.323560000001</v>
      </c>
      <c r="C45" s="40">
        <v>14137.49137</v>
      </c>
      <c r="D45" s="40">
        <v>4276.1933300000001</v>
      </c>
    </row>
    <row r="46" spans="1:4" x14ac:dyDescent="0.3">
      <c r="A46" s="13" t="s">
        <v>95</v>
      </c>
      <c r="B46" s="40">
        <v>2566.2000400000002</v>
      </c>
      <c r="C46" s="40">
        <v>1806.3430900000001</v>
      </c>
      <c r="D46" s="40">
        <v>261.72915</v>
      </c>
    </row>
    <row r="47" spans="1:4" x14ac:dyDescent="0.3">
      <c r="A47" s="13" t="s">
        <v>96</v>
      </c>
      <c r="B47" s="40">
        <v>1772.0759499999999</v>
      </c>
      <c r="C47" s="40">
        <v>880</v>
      </c>
      <c r="D47" s="40">
        <v>159.297</v>
      </c>
    </row>
    <row r="48" spans="1:4" x14ac:dyDescent="0.3">
      <c r="A48" s="13" t="s">
        <v>97</v>
      </c>
      <c r="B48" s="40">
        <v>2334.7151199999998</v>
      </c>
      <c r="C48" s="40">
        <v>1631.8436799999999</v>
      </c>
      <c r="D48" s="40">
        <v>281.57418999999999</v>
      </c>
    </row>
    <row r="49" spans="1:4" x14ac:dyDescent="0.3">
      <c r="A49" s="13" t="s">
        <v>98</v>
      </c>
      <c r="B49" s="40">
        <v>1123.4639400000001</v>
      </c>
      <c r="C49" s="40">
        <v>588.20138999999995</v>
      </c>
      <c r="D49" s="40">
        <v>30.607030000000002</v>
      </c>
    </row>
    <row r="50" spans="1:4" x14ac:dyDescent="0.3">
      <c r="A50" s="13" t="s">
        <v>99</v>
      </c>
      <c r="B50" s="40">
        <v>1293.4717499999999</v>
      </c>
      <c r="C50" s="40">
        <v>826.11176999999998</v>
      </c>
      <c r="D50" s="40">
        <v>183.38388</v>
      </c>
    </row>
    <row r="51" spans="1:4" x14ac:dyDescent="0.3">
      <c r="A51" s="13" t="s">
        <v>100</v>
      </c>
      <c r="B51" s="40">
        <v>746.77418999999998</v>
      </c>
      <c r="C51" s="40">
        <v>491.16969</v>
      </c>
      <c r="D51" s="40">
        <v>105.94362</v>
      </c>
    </row>
    <row r="52" spans="1:4" x14ac:dyDescent="0.3">
      <c r="A52" s="13" t="s">
        <v>101</v>
      </c>
      <c r="B52" s="40">
        <v>3415.66552</v>
      </c>
      <c r="C52" s="40">
        <v>2324.2654600000001</v>
      </c>
      <c r="D52" s="40">
        <v>200.41537</v>
      </c>
    </row>
    <row r="53" spans="1:4" x14ac:dyDescent="0.3">
      <c r="A53" s="13" t="s">
        <v>102</v>
      </c>
      <c r="B53" s="40">
        <v>316997.30536</v>
      </c>
      <c r="C53" s="40">
        <v>12915.84863</v>
      </c>
      <c r="D53" s="40">
        <v>4384.2594600000002</v>
      </c>
    </row>
    <row r="54" spans="1:4" x14ac:dyDescent="0.3">
      <c r="A54" s="13" t="s">
        <v>103</v>
      </c>
      <c r="B54" s="40">
        <v>191.98163</v>
      </c>
      <c r="C54" s="40">
        <v>173.01652999999999</v>
      </c>
      <c r="D54" s="40"/>
    </row>
    <row r="55" spans="1:4" x14ac:dyDescent="0.3">
      <c r="A55" s="13" t="s">
        <v>104</v>
      </c>
      <c r="B55" s="40">
        <v>2870.2493300000001</v>
      </c>
      <c r="C55" s="40">
        <v>1795.5456899999999</v>
      </c>
      <c r="D55" s="40">
        <v>511.23451999999997</v>
      </c>
    </row>
    <row r="56" spans="1:4" x14ac:dyDescent="0.3">
      <c r="A56" s="13" t="s">
        <v>105</v>
      </c>
      <c r="B56" s="40">
        <v>3573.4766100000002</v>
      </c>
      <c r="C56" s="40">
        <v>1789.1259</v>
      </c>
      <c r="D56" s="40">
        <v>70.586960000000005</v>
      </c>
    </row>
    <row r="57" spans="1:4" x14ac:dyDescent="0.3">
      <c r="A57" s="13" t="s">
        <v>106</v>
      </c>
      <c r="B57" s="40">
        <v>71358.76453</v>
      </c>
      <c r="C57" s="40">
        <v>1782.9135699999999</v>
      </c>
      <c r="D57" s="40">
        <v>543.84522000000004</v>
      </c>
    </row>
    <row r="58" spans="1:4" x14ac:dyDescent="0.3">
      <c r="A58" s="13" t="s">
        <v>107</v>
      </c>
      <c r="B58" s="40">
        <v>49941.898540000002</v>
      </c>
      <c r="C58" s="40">
        <v>12755.0306</v>
      </c>
      <c r="D58" s="40">
        <v>3838.2852600000001</v>
      </c>
    </row>
    <row r="59" spans="1:4" x14ac:dyDescent="0.3">
      <c r="A59" s="13" t="s">
        <v>108</v>
      </c>
      <c r="B59" s="40">
        <v>5046.3958300000004</v>
      </c>
      <c r="C59" s="40">
        <v>430.02976999999998</v>
      </c>
      <c r="D59" s="40">
        <v>140.09446</v>
      </c>
    </row>
    <row r="60" spans="1:4" x14ac:dyDescent="0.3">
      <c r="A60" s="13" t="s">
        <v>109</v>
      </c>
      <c r="B60" s="40">
        <v>3502.3302100000001</v>
      </c>
      <c r="C60" s="40">
        <v>797.94276000000002</v>
      </c>
      <c r="D60" s="40">
        <v>264.32317999999998</v>
      </c>
    </row>
    <row r="61" spans="1:4" x14ac:dyDescent="0.3">
      <c r="A61" s="13" t="s">
        <v>110</v>
      </c>
      <c r="B61" s="40">
        <v>2066.1407199999999</v>
      </c>
      <c r="C61" s="40">
        <v>926.61852999999996</v>
      </c>
      <c r="D61" s="40">
        <v>531.92705999999998</v>
      </c>
    </row>
    <row r="62" spans="1:4" x14ac:dyDescent="0.3">
      <c r="A62" s="13" t="s">
        <v>111</v>
      </c>
      <c r="B62" s="40">
        <v>36984.387419999999</v>
      </c>
      <c r="C62" s="40">
        <v>1656.61456</v>
      </c>
      <c r="D62" s="40">
        <v>376.05869999999999</v>
      </c>
    </row>
    <row r="63" spans="1:4" x14ac:dyDescent="0.3">
      <c r="A63" s="28" t="s">
        <v>2</v>
      </c>
      <c r="B63" s="41">
        <v>3241526.8867199998</v>
      </c>
      <c r="C63" s="41">
        <f>SUM(C23:C62)</f>
        <v>205983.48830999996</v>
      </c>
      <c r="D63" s="41">
        <v>54283.602769999998</v>
      </c>
    </row>
  </sheetData>
  <mergeCells count="19">
    <mergeCell ref="A16:C16"/>
    <mergeCell ref="A18:C18"/>
    <mergeCell ref="A17:C17"/>
    <mergeCell ref="A1:D1"/>
    <mergeCell ref="A2:D2"/>
    <mergeCell ref="A5:C5"/>
    <mergeCell ref="A12:C12"/>
    <mergeCell ref="A21:A22"/>
    <mergeCell ref="B21:B22"/>
    <mergeCell ref="C21:D21"/>
    <mergeCell ref="A6:C6"/>
    <mergeCell ref="A8:C8"/>
    <mergeCell ref="A9:C9"/>
    <mergeCell ref="A10:C10"/>
    <mergeCell ref="A11:C11"/>
    <mergeCell ref="A13:C13"/>
    <mergeCell ref="A14:C14"/>
    <mergeCell ref="A7:C7"/>
    <mergeCell ref="A15:C15"/>
  </mergeCells>
  <pageMargins left="0.70866141732283472" right="0.43" top="0.3" bottom="0.37" header="0.2" footer="0.2"/>
  <pageSetup paperSize="9" scale="68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view="pageBreakPreview" topLeftCell="A38" zoomScaleNormal="100" zoomScaleSheetLayoutView="100" workbookViewId="0">
      <selection activeCell="D40" sqref="D40"/>
    </sheetView>
  </sheetViews>
  <sheetFormatPr defaultRowHeight="14.4" x14ac:dyDescent="0.3"/>
  <cols>
    <col min="1" max="1" width="30.77734375" customWidth="1"/>
    <col min="2" max="2" width="13.109375" customWidth="1"/>
    <col min="3" max="3" width="10.5546875" customWidth="1"/>
    <col min="4" max="4" width="11.44140625" customWidth="1"/>
    <col min="5" max="5" width="13.109375" customWidth="1"/>
    <col min="6" max="6" width="13.44140625" customWidth="1"/>
    <col min="7" max="7" width="13.77734375" customWidth="1"/>
    <col min="8" max="8" width="13" customWidth="1"/>
    <col min="9" max="9" width="13.109375" customWidth="1"/>
    <col min="10" max="10" width="12.6640625" customWidth="1"/>
    <col min="11" max="11" width="11" customWidth="1"/>
    <col min="12" max="12" width="13" customWidth="1"/>
    <col min="13" max="14" width="13.44140625" customWidth="1"/>
    <col min="15" max="15" width="13.33203125" customWidth="1"/>
    <col min="16" max="16" width="12.44140625" customWidth="1"/>
  </cols>
  <sheetData>
    <row r="1" spans="1:20" s="18" customFormat="1" ht="15.6" x14ac:dyDescent="0.3">
      <c r="A1" s="21"/>
      <c r="C1" s="19" t="s">
        <v>8</v>
      </c>
    </row>
    <row r="2" spans="1:20" x14ac:dyDescent="0.3">
      <c r="A2" s="22" t="str">
        <f>TEXT(EndData2,"[$-FC19]ДД.ММ.ГГГ")</f>
        <v>00.01.1900</v>
      </c>
      <c r="C2" s="14"/>
      <c r="P2" s="16" t="s">
        <v>7</v>
      </c>
    </row>
    <row r="3" spans="1:20" s="17" customFormat="1" ht="52.8" x14ac:dyDescent="0.25">
      <c r="A3" s="20" t="s">
        <v>18</v>
      </c>
      <c r="B3" s="36" t="s">
        <v>19</v>
      </c>
      <c r="C3" s="37" t="s">
        <v>20</v>
      </c>
      <c r="D3" s="37" t="s">
        <v>21</v>
      </c>
      <c r="E3" s="37" t="s">
        <v>22</v>
      </c>
      <c r="F3" s="37" t="s">
        <v>23</v>
      </c>
      <c r="G3" s="37" t="s">
        <v>24</v>
      </c>
      <c r="H3" s="37" t="s">
        <v>25</v>
      </c>
      <c r="I3" s="37" t="s">
        <v>26</v>
      </c>
      <c r="J3" s="37" t="s">
        <v>27</v>
      </c>
      <c r="K3" s="37" t="s">
        <v>28</v>
      </c>
      <c r="L3" s="37" t="s">
        <v>29</v>
      </c>
      <c r="M3" s="37" t="s">
        <v>30</v>
      </c>
      <c r="N3" s="37" t="s">
        <v>31</v>
      </c>
      <c r="O3" s="37" t="s">
        <v>32</v>
      </c>
      <c r="P3" s="15" t="s">
        <v>6</v>
      </c>
    </row>
    <row r="4" spans="1:20" ht="41.4" x14ac:dyDescent="0.3">
      <c r="A4" s="35" t="s">
        <v>33</v>
      </c>
      <c r="B4" s="38"/>
      <c r="C4" s="38"/>
      <c r="D4" s="38"/>
      <c r="E4" s="38"/>
      <c r="F4" s="38"/>
      <c r="G4" s="38"/>
      <c r="H4" s="38"/>
      <c r="I4" s="38"/>
      <c r="J4" s="38">
        <v>1362.3333299999999</v>
      </c>
      <c r="K4" s="38">
        <v>189.8407</v>
      </c>
      <c r="L4" s="38"/>
      <c r="M4" s="38"/>
      <c r="N4" s="38"/>
      <c r="O4" s="38"/>
      <c r="P4" s="39">
        <v>1552.1740299999999</v>
      </c>
      <c r="Q4" s="34"/>
      <c r="R4" s="34"/>
      <c r="S4" s="34"/>
      <c r="T4" s="34"/>
    </row>
    <row r="5" spans="1:20" ht="55.2" x14ac:dyDescent="0.3">
      <c r="A5" s="35" t="s">
        <v>34</v>
      </c>
      <c r="B5" s="38"/>
      <c r="C5" s="38">
        <v>14419.166660000001</v>
      </c>
      <c r="D5" s="38">
        <v>19297.666659999999</v>
      </c>
      <c r="E5" s="38">
        <v>8299.5830000000005</v>
      </c>
      <c r="F5" s="38">
        <v>7963.9160000000002</v>
      </c>
      <c r="G5" s="38">
        <v>23847.166659999999</v>
      </c>
      <c r="H5" s="38">
        <v>6103.3977999999997</v>
      </c>
      <c r="I5" s="38">
        <v>5014.5</v>
      </c>
      <c r="J5" s="38">
        <v>624</v>
      </c>
      <c r="K5" s="38">
        <v>2226.9166599999999</v>
      </c>
      <c r="L5" s="38">
        <v>25000</v>
      </c>
      <c r="M5" s="38">
        <v>9011.9169999999995</v>
      </c>
      <c r="N5" s="38">
        <v>14780.083000000001</v>
      </c>
      <c r="O5" s="38">
        <v>14980.083000000001</v>
      </c>
      <c r="P5" s="39">
        <v>151568.39644000001</v>
      </c>
      <c r="Q5" s="34"/>
      <c r="R5" s="34"/>
      <c r="S5" s="34"/>
      <c r="T5" s="34"/>
    </row>
    <row r="6" spans="1:20" ht="41.4" x14ac:dyDescent="0.3">
      <c r="A6" s="35" t="s">
        <v>35</v>
      </c>
      <c r="B6" s="38">
        <v>218448.10800000001</v>
      </c>
      <c r="C6" s="38"/>
      <c r="D6" s="38">
        <v>75</v>
      </c>
      <c r="E6" s="38">
        <v>3750</v>
      </c>
      <c r="F6" s="38">
        <v>617.5</v>
      </c>
      <c r="G6" s="38">
        <v>6714.2857100000001</v>
      </c>
      <c r="H6" s="38"/>
      <c r="I6" s="38">
        <v>2000</v>
      </c>
      <c r="J6" s="38">
        <v>150.08332999999999</v>
      </c>
      <c r="K6" s="38"/>
      <c r="L6" s="38">
        <v>454</v>
      </c>
      <c r="M6" s="38"/>
      <c r="N6" s="38">
        <v>87.5</v>
      </c>
      <c r="O6" s="38">
        <v>10000</v>
      </c>
      <c r="P6" s="39">
        <v>242296.47704</v>
      </c>
      <c r="Q6" s="34"/>
      <c r="R6" s="34"/>
      <c r="S6" s="34"/>
      <c r="T6" s="34"/>
    </row>
    <row r="7" spans="1:20" ht="82.8" x14ac:dyDescent="0.3">
      <c r="A7" s="35" t="s">
        <v>36</v>
      </c>
      <c r="B7" s="38">
        <v>76893.630179999993</v>
      </c>
      <c r="C7" s="38">
        <v>39693.076000000001</v>
      </c>
      <c r="D7" s="38">
        <v>20067.25</v>
      </c>
      <c r="E7" s="38">
        <v>13569.165999999999</v>
      </c>
      <c r="F7" s="38">
        <v>5518.1660000000002</v>
      </c>
      <c r="G7" s="38">
        <v>18799.666659999999</v>
      </c>
      <c r="H7" s="38">
        <v>12311.85662</v>
      </c>
      <c r="I7" s="38">
        <v>4200</v>
      </c>
      <c r="J7" s="38">
        <v>22365.65</v>
      </c>
      <c r="K7" s="38">
        <v>5444.8233399999999</v>
      </c>
      <c r="L7" s="38">
        <v>14662.334000000001</v>
      </c>
      <c r="M7" s="38">
        <v>13605.416999999999</v>
      </c>
      <c r="N7" s="38">
        <v>8105.5</v>
      </c>
      <c r="O7" s="38">
        <v>12761.599</v>
      </c>
      <c r="P7" s="39">
        <v>267998.1348</v>
      </c>
      <c r="Q7" s="34"/>
      <c r="R7" s="34"/>
      <c r="S7" s="34"/>
      <c r="T7" s="34"/>
    </row>
    <row r="8" spans="1:20" ht="41.4" x14ac:dyDescent="0.3">
      <c r="A8" s="35" t="s">
        <v>37</v>
      </c>
      <c r="B8" s="38"/>
      <c r="C8" s="38">
        <v>-70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9">
        <v>-70</v>
      </c>
      <c r="Q8" s="34"/>
      <c r="R8" s="34"/>
      <c r="S8" s="34"/>
      <c r="T8" s="34"/>
    </row>
    <row r="9" spans="1:20" ht="138" x14ac:dyDescent="0.3">
      <c r="A9" s="35" t="s">
        <v>38</v>
      </c>
      <c r="B9" s="38">
        <v>64538.911800000002</v>
      </c>
      <c r="C9" s="38">
        <v>4707.7730000000001</v>
      </c>
      <c r="D9" s="38">
        <v>5798.076</v>
      </c>
      <c r="E9" s="38">
        <v>1708.2259799999999</v>
      </c>
      <c r="F9" s="38">
        <v>3078.8628100000001</v>
      </c>
      <c r="G9" s="38">
        <v>423.26862</v>
      </c>
      <c r="H9" s="38"/>
      <c r="I9" s="38"/>
      <c r="J9" s="38">
        <v>820.46199999999999</v>
      </c>
      <c r="K9" s="38">
        <v>255.21809999999999</v>
      </c>
      <c r="L9" s="38">
        <v>956.02499999999998</v>
      </c>
      <c r="M9" s="38">
        <v>760</v>
      </c>
      <c r="N9" s="38">
        <v>423.19695999999999</v>
      </c>
      <c r="O9" s="38">
        <v>3208.2982699999998</v>
      </c>
      <c r="P9" s="39">
        <v>86678.318539999993</v>
      </c>
      <c r="Q9" s="34"/>
      <c r="R9" s="34"/>
      <c r="S9" s="34"/>
      <c r="T9" s="34"/>
    </row>
    <row r="10" spans="1:20" ht="82.8" x14ac:dyDescent="0.3">
      <c r="A10" s="35" t="s">
        <v>39</v>
      </c>
      <c r="B10" s="38">
        <v>59464.935689999998</v>
      </c>
      <c r="C10" s="38"/>
      <c r="D10" s="38">
        <v>6099.3639999999996</v>
      </c>
      <c r="E10" s="38"/>
      <c r="F10" s="38"/>
      <c r="G10" s="38">
        <v>26547.413680000001</v>
      </c>
      <c r="H10" s="38"/>
      <c r="I10" s="38">
        <v>-308.14528999999999</v>
      </c>
      <c r="J10" s="38"/>
      <c r="K10" s="38">
        <v>12416.539140000001</v>
      </c>
      <c r="L10" s="38"/>
      <c r="M10" s="38"/>
      <c r="N10" s="38"/>
      <c r="O10" s="38"/>
      <c r="P10" s="39">
        <v>104220.10722000001</v>
      </c>
      <c r="Q10" s="34"/>
      <c r="R10" s="34"/>
      <c r="S10" s="34"/>
      <c r="T10" s="34"/>
    </row>
    <row r="11" spans="1:20" ht="124.2" x14ac:dyDescent="0.3">
      <c r="A11" s="35" t="s">
        <v>40</v>
      </c>
      <c r="B11" s="38">
        <v>104.16</v>
      </c>
      <c r="C11" s="38"/>
      <c r="D11" s="38"/>
      <c r="E11" s="38"/>
      <c r="F11" s="38"/>
      <c r="G11" s="38"/>
      <c r="H11" s="38"/>
      <c r="I11" s="38"/>
      <c r="J11" s="38">
        <v>27.92</v>
      </c>
      <c r="K11" s="38"/>
      <c r="L11" s="38"/>
      <c r="M11" s="38"/>
      <c r="N11" s="38"/>
      <c r="O11" s="38"/>
      <c r="P11" s="39">
        <v>132.08000000000001</v>
      </c>
      <c r="Q11" s="34"/>
      <c r="R11" s="34"/>
      <c r="S11" s="34"/>
      <c r="T11" s="34"/>
    </row>
    <row r="12" spans="1:20" ht="96.6" x14ac:dyDescent="0.3">
      <c r="A12" s="35" t="s">
        <v>41</v>
      </c>
      <c r="B12" s="38"/>
      <c r="C12" s="38">
        <v>3984.25</v>
      </c>
      <c r="D12" s="38">
        <v>661</v>
      </c>
      <c r="E12" s="38">
        <v>445.416</v>
      </c>
      <c r="F12" s="38">
        <v>158.75</v>
      </c>
      <c r="G12" s="38">
        <v>624.41665999999998</v>
      </c>
      <c r="H12" s="38">
        <v>151.916</v>
      </c>
      <c r="I12" s="38">
        <v>43</v>
      </c>
      <c r="J12" s="38"/>
      <c r="K12" s="38"/>
      <c r="L12" s="38">
        <v>272</v>
      </c>
      <c r="M12" s="38">
        <v>242.334</v>
      </c>
      <c r="N12" s="38">
        <v>250.166</v>
      </c>
      <c r="O12" s="38">
        <v>142.416</v>
      </c>
      <c r="P12" s="39">
        <v>6975.6646600000004</v>
      </c>
      <c r="Q12" s="34"/>
      <c r="R12" s="34"/>
      <c r="S12" s="34"/>
      <c r="T12" s="34"/>
    </row>
    <row r="13" spans="1:20" ht="124.2" x14ac:dyDescent="0.3">
      <c r="A13" s="35" t="s">
        <v>42</v>
      </c>
      <c r="B13" s="38">
        <v>430</v>
      </c>
      <c r="C13" s="38">
        <v>256</v>
      </c>
      <c r="D13" s="38">
        <v>172.25</v>
      </c>
      <c r="E13" s="38"/>
      <c r="F13" s="38">
        <v>86.082999999999998</v>
      </c>
      <c r="G13" s="38">
        <v>86.083330000000004</v>
      </c>
      <c r="H13" s="38">
        <v>65</v>
      </c>
      <c r="I13" s="38">
        <v>72.099999999999994</v>
      </c>
      <c r="J13" s="38">
        <v>76.58</v>
      </c>
      <c r="K13" s="38">
        <v>55</v>
      </c>
      <c r="L13" s="38"/>
      <c r="M13" s="38">
        <v>75.5</v>
      </c>
      <c r="N13" s="38">
        <v>95</v>
      </c>
      <c r="O13" s="38">
        <v>90.640060000000005</v>
      </c>
      <c r="P13" s="39">
        <v>1560.23639</v>
      </c>
      <c r="Q13" s="34"/>
      <c r="R13" s="34"/>
      <c r="S13" s="34"/>
      <c r="T13" s="34"/>
    </row>
    <row r="14" spans="1:20" ht="69" x14ac:dyDescent="0.3">
      <c r="A14" s="35" t="s">
        <v>43</v>
      </c>
      <c r="B14" s="38">
        <v>469.22</v>
      </c>
      <c r="C14" s="38">
        <v>424.75099999999998</v>
      </c>
      <c r="D14" s="38">
        <v>219</v>
      </c>
      <c r="E14" s="38"/>
      <c r="F14" s="38">
        <v>73</v>
      </c>
      <c r="G14" s="38">
        <v>385.32</v>
      </c>
      <c r="H14" s="38">
        <v>72.760000000000005</v>
      </c>
      <c r="I14" s="38"/>
      <c r="J14" s="38">
        <v>403.04</v>
      </c>
      <c r="K14" s="38">
        <v>120</v>
      </c>
      <c r="L14" s="38">
        <v>40</v>
      </c>
      <c r="M14" s="38">
        <v>70</v>
      </c>
      <c r="N14" s="38">
        <v>163.56299999999999</v>
      </c>
      <c r="O14" s="38">
        <v>86.792339999999996</v>
      </c>
      <c r="P14" s="39">
        <v>2527.44634</v>
      </c>
      <c r="Q14" s="34"/>
      <c r="R14" s="34"/>
      <c r="S14" s="34"/>
      <c r="T14" s="34"/>
    </row>
    <row r="15" spans="1:20" ht="110.4" x14ac:dyDescent="0.3">
      <c r="A15" s="35" t="s">
        <v>44</v>
      </c>
      <c r="B15" s="38">
        <v>1320</v>
      </c>
      <c r="C15" s="38">
        <v>759.30100000000004</v>
      </c>
      <c r="D15" s="38">
        <v>150</v>
      </c>
      <c r="E15" s="38">
        <v>66.25</v>
      </c>
      <c r="F15" s="38">
        <v>104</v>
      </c>
      <c r="G15" s="38">
        <v>143.30000000000001</v>
      </c>
      <c r="H15" s="38">
        <v>93</v>
      </c>
      <c r="I15" s="38">
        <v>72</v>
      </c>
      <c r="J15" s="38">
        <v>274.25</v>
      </c>
      <c r="K15" s="38">
        <v>134.28753</v>
      </c>
      <c r="L15" s="38"/>
      <c r="M15" s="38">
        <v>172.517</v>
      </c>
      <c r="N15" s="38">
        <v>528.83333000000005</v>
      </c>
      <c r="O15" s="38">
        <v>143.48757000000001</v>
      </c>
      <c r="P15" s="39">
        <v>3961.2264300000002</v>
      </c>
      <c r="Q15" s="34"/>
      <c r="R15" s="34"/>
      <c r="S15" s="34"/>
      <c r="T15" s="34"/>
    </row>
    <row r="16" spans="1:20" ht="151.80000000000001" x14ac:dyDescent="0.3">
      <c r="A16" s="35" t="s">
        <v>45</v>
      </c>
      <c r="B16" s="38">
        <v>22051.311450000001</v>
      </c>
      <c r="C16" s="38">
        <v>1916.8761999999999</v>
      </c>
      <c r="D16" s="38">
        <v>152</v>
      </c>
      <c r="E16" s="38"/>
      <c r="F16" s="38"/>
      <c r="G16" s="38"/>
      <c r="H16" s="38"/>
      <c r="I16" s="38"/>
      <c r="J16" s="38">
        <v>280</v>
      </c>
      <c r="K16" s="38"/>
      <c r="L16" s="38"/>
      <c r="M16" s="38"/>
      <c r="N16" s="38"/>
      <c r="O16" s="38"/>
      <c r="P16" s="39">
        <v>24400.18765</v>
      </c>
      <c r="Q16" s="34"/>
      <c r="R16" s="34"/>
      <c r="S16" s="34"/>
      <c r="T16" s="34"/>
    </row>
    <row r="17" spans="1:20" ht="151.80000000000001" x14ac:dyDescent="0.3">
      <c r="A17" s="35" t="s">
        <v>46</v>
      </c>
      <c r="B17" s="38"/>
      <c r="C17" s="38">
        <v>4452.1670000000004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>
        <v>4452.1670000000004</v>
      </c>
      <c r="Q17" s="34"/>
      <c r="R17" s="34"/>
      <c r="S17" s="34"/>
      <c r="T17" s="34"/>
    </row>
    <row r="18" spans="1:20" ht="138" x14ac:dyDescent="0.3">
      <c r="A18" s="35" t="s">
        <v>47</v>
      </c>
      <c r="B18" s="38">
        <v>160</v>
      </c>
      <c r="C18" s="38"/>
      <c r="D18" s="38"/>
      <c r="E18" s="38"/>
      <c r="F18" s="38"/>
      <c r="G18" s="38">
        <v>28.131</v>
      </c>
      <c r="H18" s="38"/>
      <c r="I18" s="38"/>
      <c r="J18" s="38">
        <v>37.507719999999999</v>
      </c>
      <c r="K18" s="38"/>
      <c r="L18" s="38"/>
      <c r="M18" s="38">
        <v>11.4</v>
      </c>
      <c r="N18" s="38"/>
      <c r="O18" s="38"/>
      <c r="P18" s="39">
        <v>237.03872000000001</v>
      </c>
      <c r="Q18" s="34"/>
      <c r="R18" s="34"/>
      <c r="S18" s="34"/>
      <c r="T18" s="34"/>
    </row>
    <row r="19" spans="1:20" ht="409.6" x14ac:dyDescent="0.3">
      <c r="A19" s="35" t="s">
        <v>48</v>
      </c>
      <c r="B19" s="38">
        <v>15000</v>
      </c>
      <c r="C19" s="38">
        <v>10245.107379999999</v>
      </c>
      <c r="D19" s="38">
        <v>1850</v>
      </c>
      <c r="E19" s="38">
        <v>1580</v>
      </c>
      <c r="F19" s="38"/>
      <c r="G19" s="38">
        <v>2400</v>
      </c>
      <c r="H19" s="38">
        <v>724.65800000000002</v>
      </c>
      <c r="I19" s="38">
        <v>98.5</v>
      </c>
      <c r="J19" s="38">
        <v>4511</v>
      </c>
      <c r="K19" s="38">
        <v>2000</v>
      </c>
      <c r="L19" s="38">
        <v>1984</v>
      </c>
      <c r="M19" s="38">
        <v>970</v>
      </c>
      <c r="N19" s="38">
        <v>1425.1659999999999</v>
      </c>
      <c r="O19" s="38">
        <v>1011.883</v>
      </c>
      <c r="P19" s="39">
        <v>43800.314380000003</v>
      </c>
      <c r="Q19" s="34"/>
      <c r="R19" s="34"/>
      <c r="S19" s="34"/>
      <c r="T19" s="34"/>
    </row>
    <row r="20" spans="1:20" ht="234.6" x14ac:dyDescent="0.3">
      <c r="A20" s="35" t="s">
        <v>49</v>
      </c>
      <c r="B20" s="38">
        <v>148467.58717000001</v>
      </c>
      <c r="C20" s="38">
        <v>77000</v>
      </c>
      <c r="D20" s="38">
        <v>16113.55</v>
      </c>
      <c r="E20" s="38">
        <v>13500</v>
      </c>
      <c r="F20" s="38"/>
      <c r="G20" s="38">
        <v>18800</v>
      </c>
      <c r="H20" s="38">
        <v>7991.33</v>
      </c>
      <c r="I20" s="38">
        <v>2650</v>
      </c>
      <c r="J20" s="38">
        <v>19176.237000000001</v>
      </c>
      <c r="K20" s="38">
        <v>6328.65</v>
      </c>
      <c r="L20" s="38">
        <v>4000</v>
      </c>
      <c r="M20" s="38">
        <v>14000</v>
      </c>
      <c r="N20" s="38">
        <v>13133.334000000001</v>
      </c>
      <c r="O20" s="38">
        <v>13263.7832</v>
      </c>
      <c r="P20" s="39">
        <v>354424.47136999998</v>
      </c>
      <c r="Q20" s="34"/>
      <c r="R20" s="34"/>
      <c r="S20" s="34"/>
      <c r="T20" s="34"/>
    </row>
    <row r="21" spans="1:20" ht="138" x14ac:dyDescent="0.3">
      <c r="A21" s="35" t="s">
        <v>50</v>
      </c>
      <c r="B21" s="38">
        <v>8800</v>
      </c>
      <c r="C21" s="38">
        <v>2297.5</v>
      </c>
      <c r="D21" s="38">
        <v>1462</v>
      </c>
      <c r="E21" s="38">
        <v>440.92993999999999</v>
      </c>
      <c r="F21" s="38">
        <v>250</v>
      </c>
      <c r="G21" s="38">
        <v>2000</v>
      </c>
      <c r="H21" s="38">
        <v>553.63</v>
      </c>
      <c r="I21" s="38">
        <v>200</v>
      </c>
      <c r="J21" s="38">
        <v>1117.5</v>
      </c>
      <c r="K21" s="38">
        <v>618</v>
      </c>
      <c r="L21" s="38">
        <v>1900</v>
      </c>
      <c r="M21" s="38">
        <v>1000</v>
      </c>
      <c r="N21" s="38">
        <v>600</v>
      </c>
      <c r="O21" s="38">
        <v>925.6</v>
      </c>
      <c r="P21" s="39">
        <v>22165.159940000001</v>
      </c>
      <c r="Q21" s="34"/>
      <c r="R21" s="34"/>
      <c r="S21" s="34"/>
      <c r="T21" s="34"/>
    </row>
    <row r="22" spans="1:20" ht="165.6" x14ac:dyDescent="0.3">
      <c r="A22" s="35" t="s">
        <v>51</v>
      </c>
      <c r="B22" s="38">
        <v>44.7</v>
      </c>
      <c r="C22" s="38">
        <v>11.25628</v>
      </c>
      <c r="D22" s="38"/>
      <c r="E22" s="38"/>
      <c r="F22" s="38">
        <v>3.7250000000000001</v>
      </c>
      <c r="G22" s="38">
        <v>-3.7250000000000001</v>
      </c>
      <c r="H22" s="38">
        <v>3.7229999999999999</v>
      </c>
      <c r="I22" s="38"/>
      <c r="J22" s="38">
        <v>7.0215800000000002</v>
      </c>
      <c r="K22" s="38"/>
      <c r="L22" s="38"/>
      <c r="M22" s="38"/>
      <c r="N22" s="38"/>
      <c r="O22" s="38"/>
      <c r="P22" s="39">
        <v>66.700860000000006</v>
      </c>
      <c r="Q22" s="34"/>
      <c r="R22" s="34"/>
      <c r="S22" s="34"/>
      <c r="T22" s="34"/>
    </row>
    <row r="23" spans="1:20" ht="151.80000000000001" x14ac:dyDescent="0.3">
      <c r="A23" s="35" t="s">
        <v>52</v>
      </c>
      <c r="B23" s="38">
        <v>5000</v>
      </c>
      <c r="C23" s="38">
        <v>1840</v>
      </c>
      <c r="D23" s="38">
        <v>250</v>
      </c>
      <c r="E23" s="38">
        <v>200</v>
      </c>
      <c r="F23" s="38">
        <v>82.25</v>
      </c>
      <c r="G23" s="38">
        <v>280</v>
      </c>
      <c r="H23" s="38"/>
      <c r="I23" s="38">
        <v>28.3</v>
      </c>
      <c r="J23" s="38">
        <v>600</v>
      </c>
      <c r="K23" s="38">
        <v>200</v>
      </c>
      <c r="L23" s="38">
        <v>450.98399999999998</v>
      </c>
      <c r="M23" s="38">
        <v>209</v>
      </c>
      <c r="N23" s="38">
        <v>50</v>
      </c>
      <c r="O23" s="38">
        <v>421.60399999999998</v>
      </c>
      <c r="P23" s="39">
        <v>9612.1380000000008</v>
      </c>
      <c r="Q23" s="34"/>
      <c r="R23" s="34"/>
      <c r="S23" s="34"/>
      <c r="T23" s="34"/>
    </row>
    <row r="24" spans="1:20" ht="96.6" x14ac:dyDescent="0.3">
      <c r="A24" s="35" t="s">
        <v>53</v>
      </c>
      <c r="B24" s="38"/>
      <c r="C24" s="38">
        <v>133.97999999999999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9">
        <v>133.97999999999999</v>
      </c>
      <c r="Q24" s="34"/>
      <c r="R24" s="34"/>
      <c r="S24" s="34"/>
      <c r="T24" s="34"/>
    </row>
    <row r="25" spans="1:20" ht="165.6" x14ac:dyDescent="0.3">
      <c r="A25" s="35" t="s">
        <v>54</v>
      </c>
      <c r="B25" s="38">
        <v>74770.732000000004</v>
      </c>
      <c r="C25" s="38">
        <v>33000</v>
      </c>
      <c r="D25" s="38">
        <v>6736.9260000000004</v>
      </c>
      <c r="E25" s="38">
        <v>1590.5328</v>
      </c>
      <c r="F25" s="38">
        <v>1450</v>
      </c>
      <c r="G25" s="38">
        <v>4894.3</v>
      </c>
      <c r="H25" s="38">
        <v>2508.63</v>
      </c>
      <c r="I25" s="38">
        <v>354</v>
      </c>
      <c r="J25" s="38">
        <v>13649.743</v>
      </c>
      <c r="K25" s="38">
        <v>1530.9770000000001</v>
      </c>
      <c r="L25" s="38">
        <v>1656</v>
      </c>
      <c r="M25" s="38">
        <v>2500</v>
      </c>
      <c r="N25" s="38">
        <v>3030</v>
      </c>
      <c r="O25" s="38">
        <v>2799.3</v>
      </c>
      <c r="P25" s="39">
        <v>150471.14079999999</v>
      </c>
      <c r="Q25" s="34"/>
      <c r="R25" s="34"/>
      <c r="S25" s="34"/>
      <c r="T25" s="34"/>
    </row>
    <row r="26" spans="1:20" ht="96.6" x14ac:dyDescent="0.3">
      <c r="A26" s="35" t="s">
        <v>55</v>
      </c>
      <c r="B26" s="38">
        <v>29382.03544</v>
      </c>
      <c r="C26" s="38">
        <v>7506.89624</v>
      </c>
      <c r="D26" s="38">
        <v>2200</v>
      </c>
      <c r="E26" s="38">
        <v>1625.25</v>
      </c>
      <c r="F26" s="38"/>
      <c r="G26" s="38">
        <v>962</v>
      </c>
      <c r="H26" s="38">
        <v>303</v>
      </c>
      <c r="I26" s="38">
        <v>96.3</v>
      </c>
      <c r="J26" s="38"/>
      <c r="K26" s="38">
        <v>606.83933999999999</v>
      </c>
      <c r="L26" s="38">
        <v>6310</v>
      </c>
      <c r="M26" s="38">
        <v>700</v>
      </c>
      <c r="N26" s="38">
        <v>1037.9994799999999</v>
      </c>
      <c r="O26" s="38">
        <v>1000.3</v>
      </c>
      <c r="P26" s="39">
        <v>51730.620499999997</v>
      </c>
      <c r="Q26" s="34"/>
      <c r="R26" s="34"/>
      <c r="S26" s="34"/>
      <c r="T26" s="34"/>
    </row>
    <row r="27" spans="1:20" ht="110.4" x14ac:dyDescent="0.3">
      <c r="A27" s="35" t="s">
        <v>56</v>
      </c>
      <c r="B27" s="38">
        <v>3071.1999900000001</v>
      </c>
      <c r="C27" s="38">
        <v>1050</v>
      </c>
      <c r="D27" s="38">
        <v>226</v>
      </c>
      <c r="E27" s="38">
        <v>158</v>
      </c>
      <c r="F27" s="38">
        <v>55</v>
      </c>
      <c r="G27" s="38">
        <v>240.3</v>
      </c>
      <c r="H27" s="38"/>
      <c r="I27" s="38">
        <v>27</v>
      </c>
      <c r="J27" s="38">
        <v>357.1</v>
      </c>
      <c r="K27" s="38">
        <v>52.5</v>
      </c>
      <c r="L27" s="38">
        <v>130</v>
      </c>
      <c r="M27" s="38">
        <v>112</v>
      </c>
      <c r="N27" s="38">
        <v>80.444000000000003</v>
      </c>
      <c r="O27" s="38">
        <v>127.16670999999999</v>
      </c>
      <c r="P27" s="39">
        <v>5686.7106999999996</v>
      </c>
      <c r="Q27" s="34"/>
      <c r="R27" s="34"/>
      <c r="S27" s="34"/>
      <c r="T27" s="34"/>
    </row>
    <row r="28" spans="1:20" ht="55.2" x14ac:dyDescent="0.3">
      <c r="A28" s="35" t="s">
        <v>57</v>
      </c>
      <c r="B28" s="38"/>
      <c r="C28" s="38"/>
      <c r="D28" s="38">
        <v>29.6</v>
      </c>
      <c r="E28" s="38">
        <v>13.125</v>
      </c>
      <c r="F28" s="38">
        <v>6.6</v>
      </c>
      <c r="G28" s="38">
        <v>24.625</v>
      </c>
      <c r="H28" s="38">
        <v>6.9249999999999998</v>
      </c>
      <c r="I28" s="38"/>
      <c r="J28" s="38">
        <v>45.55</v>
      </c>
      <c r="K28" s="38">
        <v>7.1</v>
      </c>
      <c r="L28" s="38">
        <v>14.6</v>
      </c>
      <c r="M28" s="38">
        <v>9.3000000000000007</v>
      </c>
      <c r="N28" s="38">
        <v>14.7</v>
      </c>
      <c r="O28" s="38">
        <v>4.05</v>
      </c>
      <c r="P28" s="39">
        <v>176.17500000000001</v>
      </c>
      <c r="Q28" s="34"/>
      <c r="R28" s="34"/>
      <c r="S28" s="34"/>
      <c r="T28" s="34"/>
    </row>
    <row r="29" spans="1:20" ht="96.6" x14ac:dyDescent="0.3">
      <c r="A29" s="35" t="s">
        <v>58</v>
      </c>
      <c r="B29" s="38">
        <v>1369.2191800000001</v>
      </c>
      <c r="C29" s="38">
        <v>112.35833</v>
      </c>
      <c r="D29" s="38">
        <v>531.11800000000005</v>
      </c>
      <c r="E29" s="38">
        <v>74</v>
      </c>
      <c r="F29" s="38"/>
      <c r="G29" s="38">
        <v>125</v>
      </c>
      <c r="H29" s="38"/>
      <c r="I29" s="38"/>
      <c r="J29" s="38"/>
      <c r="K29" s="38">
        <v>63.133069999999996</v>
      </c>
      <c r="L29" s="38"/>
      <c r="M29" s="38">
        <v>115</v>
      </c>
      <c r="N29" s="38"/>
      <c r="O29" s="38"/>
      <c r="P29" s="39">
        <v>2389.8285799999999</v>
      </c>
      <c r="Q29" s="34"/>
      <c r="R29" s="34"/>
      <c r="S29" s="34"/>
      <c r="T29" s="34"/>
    </row>
    <row r="30" spans="1:20" ht="124.2" x14ac:dyDescent="0.3">
      <c r="A30" s="35" t="s">
        <v>59</v>
      </c>
      <c r="B30" s="38">
        <v>720.44685000000004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9">
        <v>720.44685000000004</v>
      </c>
      <c r="Q30" s="34"/>
      <c r="R30" s="34"/>
      <c r="S30" s="34"/>
      <c r="T30" s="34"/>
    </row>
    <row r="31" spans="1:20" ht="82.8" x14ac:dyDescent="0.3">
      <c r="A31" s="35" t="s">
        <v>60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>
        <v>-19.541589999999999</v>
      </c>
      <c r="O31" s="38"/>
      <c r="P31" s="39">
        <v>-19.541589999999999</v>
      </c>
      <c r="Q31" s="34"/>
      <c r="R31" s="34"/>
      <c r="S31" s="34"/>
      <c r="T31" s="34"/>
    </row>
    <row r="32" spans="1:20" ht="69" x14ac:dyDescent="0.3">
      <c r="A32" s="35" t="s">
        <v>61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>
        <v>15013.69528</v>
      </c>
      <c r="O32" s="38"/>
      <c r="P32" s="39">
        <v>15013.69528</v>
      </c>
      <c r="Q32" s="34"/>
      <c r="R32" s="34"/>
      <c r="S32" s="34"/>
      <c r="T32" s="34"/>
    </row>
    <row r="33" spans="1:20" ht="69" x14ac:dyDescent="0.3">
      <c r="A33" s="35" t="s">
        <v>62</v>
      </c>
      <c r="B33" s="38"/>
      <c r="C33" s="38"/>
      <c r="D33" s="38"/>
      <c r="E33" s="38"/>
      <c r="F33" s="38"/>
      <c r="G33" s="38"/>
      <c r="H33" s="38"/>
      <c r="I33" s="38"/>
      <c r="J33" s="38">
        <v>39527</v>
      </c>
      <c r="K33" s="38"/>
      <c r="L33" s="38"/>
      <c r="M33" s="38"/>
      <c r="N33" s="38"/>
      <c r="O33" s="38"/>
      <c r="P33" s="39">
        <v>39527</v>
      </c>
      <c r="Q33" s="34"/>
      <c r="R33" s="34"/>
      <c r="S33" s="34"/>
      <c r="T33" s="34"/>
    </row>
    <row r="34" spans="1:20" ht="69" x14ac:dyDescent="0.3">
      <c r="A34" s="35" t="s">
        <v>63</v>
      </c>
      <c r="B34" s="38">
        <v>-263.67520000000002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9">
        <v>-263.67520000000002</v>
      </c>
      <c r="Q34" s="34"/>
      <c r="R34" s="34"/>
      <c r="S34" s="34"/>
      <c r="T34" s="34"/>
    </row>
    <row r="35" spans="1:20" ht="69" x14ac:dyDescent="0.3">
      <c r="A35" s="35" t="s">
        <v>64</v>
      </c>
      <c r="B35" s="38"/>
      <c r="C35" s="38"/>
      <c r="D35" s="38"/>
      <c r="E35" s="38"/>
      <c r="F35" s="38">
        <v>540</v>
      </c>
      <c r="G35" s="38"/>
      <c r="H35" s="38"/>
      <c r="I35" s="38"/>
      <c r="J35" s="38"/>
      <c r="K35" s="38"/>
      <c r="L35" s="38"/>
      <c r="M35" s="38"/>
      <c r="N35" s="38"/>
      <c r="O35" s="38"/>
      <c r="P35" s="39">
        <v>540</v>
      </c>
      <c r="Q35" s="34"/>
      <c r="R35" s="34"/>
      <c r="S35" s="34"/>
      <c r="T35" s="34"/>
    </row>
    <row r="36" spans="1:20" ht="55.2" x14ac:dyDescent="0.3">
      <c r="A36" s="35" t="s">
        <v>65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>
        <v>-48.502049999999997</v>
      </c>
      <c r="N36" s="38"/>
      <c r="O36" s="38"/>
      <c r="P36" s="39">
        <v>-48.502049999999997</v>
      </c>
      <c r="Q36" s="34"/>
      <c r="R36" s="34"/>
      <c r="S36" s="34"/>
      <c r="T36" s="34"/>
    </row>
    <row r="37" spans="1:20" ht="69" x14ac:dyDescent="0.3">
      <c r="A37" s="35" t="s">
        <v>66</v>
      </c>
      <c r="B37" s="38">
        <v>100.76331999999999</v>
      </c>
      <c r="C37" s="38">
        <v>198.56191999999999</v>
      </c>
      <c r="D37" s="38">
        <v>49.640479999999997</v>
      </c>
      <c r="E37" s="38"/>
      <c r="F37" s="38"/>
      <c r="G37" s="38">
        <v>74.460719999999995</v>
      </c>
      <c r="H37" s="38"/>
      <c r="I37" s="38"/>
      <c r="J37" s="38">
        <v>124.10120000000001</v>
      </c>
      <c r="K37" s="38"/>
      <c r="L37" s="38"/>
      <c r="M37" s="38">
        <v>74.460719999999995</v>
      </c>
      <c r="N37" s="38">
        <v>25.655339999999999</v>
      </c>
      <c r="O37" s="38"/>
      <c r="P37" s="39">
        <v>647.64369999999997</v>
      </c>
      <c r="Q37" s="34"/>
      <c r="R37" s="34"/>
      <c r="S37" s="34"/>
      <c r="T37" s="34"/>
    </row>
    <row r="38" spans="1:20" ht="41.4" x14ac:dyDescent="0.3">
      <c r="A38" s="35" t="s">
        <v>67</v>
      </c>
      <c r="B38" s="38">
        <v>-85.876999999999995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>
        <v>-0.75600000000000001</v>
      </c>
      <c r="N38" s="38">
        <v>-27.801130000000001</v>
      </c>
      <c r="O38" s="38"/>
      <c r="P38" s="39">
        <v>-114.43413</v>
      </c>
      <c r="Q38" s="34"/>
      <c r="R38" s="34"/>
      <c r="S38" s="34"/>
      <c r="T38" s="34"/>
    </row>
    <row r="39" spans="1:20" ht="82.8" x14ac:dyDescent="0.3">
      <c r="A39" s="35" t="s">
        <v>68</v>
      </c>
      <c r="B39" s="38">
        <v>-251.04679999999999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9">
        <v>-251.04679999999999</v>
      </c>
      <c r="Q39" s="34"/>
      <c r="R39" s="34"/>
      <c r="S39" s="34"/>
      <c r="T39" s="34"/>
    </row>
    <row r="40" spans="1:20" ht="124.2" x14ac:dyDescent="0.3">
      <c r="A40" s="35" t="s">
        <v>69</v>
      </c>
      <c r="B40" s="38"/>
      <c r="C40" s="38"/>
      <c r="D40" s="38"/>
      <c r="E40" s="38"/>
      <c r="F40" s="38">
        <v>-5.2</v>
      </c>
      <c r="G40" s="38">
        <v>-46.375</v>
      </c>
      <c r="H40" s="38"/>
      <c r="I40" s="38"/>
      <c r="J40" s="38"/>
      <c r="K40" s="38">
        <v>850</v>
      </c>
      <c r="L40" s="38"/>
      <c r="M40" s="38"/>
      <c r="N40" s="38">
        <v>1395</v>
      </c>
      <c r="O40" s="38">
        <v>-83.101969999999994</v>
      </c>
      <c r="P40" s="39">
        <v>2110.32303</v>
      </c>
      <c r="Q40" s="34"/>
      <c r="R40" s="34"/>
      <c r="S40" s="34"/>
      <c r="T40" s="34"/>
    </row>
    <row r="41" spans="1:20" ht="138" x14ac:dyDescent="0.3">
      <c r="A41" s="35" t="s">
        <v>70</v>
      </c>
      <c r="B41" s="38">
        <v>2331.7830300000001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9">
        <v>2331.7830300000001</v>
      </c>
      <c r="Q41" s="34"/>
      <c r="R41" s="34"/>
      <c r="S41" s="34"/>
      <c r="T41" s="34"/>
    </row>
    <row r="42" spans="1:20" x14ac:dyDescent="0.3">
      <c r="A42" s="32" t="s">
        <v>71</v>
      </c>
      <c r="B42" s="39">
        <v>732338.14509999997</v>
      </c>
      <c r="C42" s="39">
        <v>203939.02101</v>
      </c>
      <c r="D42" s="39">
        <v>82140.441139999995</v>
      </c>
      <c r="E42" s="39">
        <v>47020.478719999999</v>
      </c>
      <c r="F42" s="39">
        <v>19982.65281</v>
      </c>
      <c r="G42" s="39">
        <v>107349.63804000001</v>
      </c>
      <c r="H42" s="39">
        <v>30889.826420000001</v>
      </c>
      <c r="I42" s="39">
        <v>14547.55471</v>
      </c>
      <c r="J42" s="39">
        <v>105537.07915999999</v>
      </c>
      <c r="K42" s="39">
        <v>33099.82488</v>
      </c>
      <c r="L42" s="39">
        <v>57829.942999999999</v>
      </c>
      <c r="M42" s="39">
        <v>43589.587670000001</v>
      </c>
      <c r="N42" s="39">
        <v>60192.493670000003</v>
      </c>
      <c r="O42" s="39">
        <v>60883.901180000001</v>
      </c>
      <c r="P42" s="39">
        <v>1599340.58751</v>
      </c>
      <c r="Q42" s="33"/>
      <c r="R42" s="33"/>
      <c r="S42" s="33"/>
      <c r="T42" s="33"/>
    </row>
    <row r="44" spans="1:20" x14ac:dyDescent="0.3">
      <c r="A44" s="59" t="s">
        <v>114</v>
      </c>
    </row>
  </sheetData>
  <pageMargins left="0.33" right="0.19685039370078741" top="0.19685039370078741" bottom="0.35433070866141736" header="0.19685039370078741" footer="0.15748031496062992"/>
  <pageSetup paperSize="9" scale="64" fitToHeight="6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11</vt:i4>
      </vt:variant>
    </vt:vector>
  </HeadingPairs>
  <TitlesOfParts>
    <vt:vector size="13" baseType="lpstr">
      <vt:lpstr>Бюджетополучатели</vt:lpstr>
      <vt:lpstr>Муниципальные районы</vt:lpstr>
      <vt:lpstr>EndData</vt:lpstr>
      <vt:lpstr>EndData1</vt:lpstr>
      <vt:lpstr>EndData2</vt:lpstr>
      <vt:lpstr>period</vt:lpstr>
      <vt:lpstr>StartData</vt:lpstr>
      <vt:lpstr>StartData1</vt:lpstr>
      <vt:lpstr>Year</vt:lpstr>
      <vt:lpstr>Бюджетополучатели!Заголовки_для_печати</vt:lpstr>
      <vt:lpstr>'Муниципальные районы'!Заголовки_для_печати</vt:lpstr>
      <vt:lpstr>Бюджетополучатели!Область_печати</vt:lpstr>
      <vt:lpstr>'Муниципальные районы'!Область_печати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2016-12-01T23:04:02Z</dcterms:modified>
</cp:coreProperties>
</file>