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Бюджетополучатели" sheetId="1" r:id="rId1"/>
    <sheet name="Муниципальные районы" sheetId="2" r:id="rId2"/>
  </sheets>
  <definedNames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Бюджетополучатели!$E$7</definedName>
    <definedName name="_xlnm.Print_Titles" localSheetId="0">Бюджетополучатели!$24:$25</definedName>
    <definedName name="_xlnm.Print_Titles" localSheetId="1">'Муниципальные районы'!$1:$3</definedName>
    <definedName name="_xlnm.Print_Area" localSheetId="0">Бюджетополучатели!$A$1:$D$71</definedName>
    <definedName name="_xlnm.Print_Area" localSheetId="1">'Муниципальные районы'!$A$1:$P$54</definedName>
  </definedNames>
  <calcPr calcId="162913"/>
  <fileRecoveryPr repairLoad="1"/>
</workbook>
</file>

<file path=xl/calcChain.xml><?xml version="1.0" encoding="utf-8"?>
<calcChain xmlns="http://schemas.openxmlformats.org/spreadsheetml/2006/main">
  <c r="D70" i="1" l="1"/>
  <c r="C70" i="1"/>
  <c r="B70" i="1"/>
  <c r="D13" i="1" l="1"/>
  <c r="D8" i="1" l="1"/>
  <c r="D10" i="1" l="1"/>
  <c r="D9" i="1" s="1"/>
  <c r="G1" i="1" l="1"/>
  <c r="E6" i="1" l="1"/>
  <c r="E3" i="1" l="1"/>
  <c r="F3" i="1" s="1"/>
  <c r="A11" i="1" s="1"/>
  <c r="A2" i="2" l="1"/>
  <c r="F1" i="1" l="1"/>
  <c r="A5" i="1" s="1"/>
  <c r="F2" i="1"/>
  <c r="D6" i="1"/>
</calcChain>
</file>

<file path=xl/sharedStrings.xml><?xml version="1.0" encoding="utf-8"?>
<sst xmlns="http://schemas.openxmlformats.org/spreadsheetml/2006/main" count="139" uniqueCount="138">
  <si>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</si>
  <si>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</si>
  <si>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</si>
  <si>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</si>
  <si>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</si>
  <si>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</si>
  <si>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</si>
  <si>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</si>
  <si>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</si>
  <si>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</si>
  <si>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</si>
  <si>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</si>
  <si>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</si>
  <si>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</si>
  <si>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из них:</t>
  </si>
  <si>
    <t>целевые средства: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</si>
  <si>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</si>
  <si>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</si>
  <si>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</si>
  <si>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</si>
  <si>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</si>
  <si>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</si>
  <si>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</si>
  <si>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</si>
  <si>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</si>
  <si>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</si>
  <si>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</si>
  <si>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</si>
  <si>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</si>
  <si>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</si>
  <si>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</si>
  <si>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</si>
  <si>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</si>
  <si>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</si>
  <si>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</si>
  <si>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</si>
  <si>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</si>
  <si>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</si>
  <si>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</si>
  <si>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</si>
  <si>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</si>
  <si>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</si>
  <si>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</si>
  <si>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</si>
  <si>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</si>
  <si>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</si>
  <si>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</si>
  <si>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</si>
  <si>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</si>
  <si>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</si>
  <si>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</si>
  <si>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</si>
  <si>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</si>
  <si>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Иные межбюджетные трансферты на  поддержку экономического и социального развития коренных малочисленных народов Севера,Сибири и Дальнего Востока Российской Федерации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</si>
  <si>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</si>
  <si>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</si>
  <si>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</si>
  <si>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 полномочий Камчатского края на государственную регистрацию актов гражданского состояния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</si>
  <si>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</t>
  </si>
  <si>
    <t>Иные межбюджетные трансферты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 на территории Камчатского края</t>
  </si>
  <si>
    <t>Иные межбюджетные трансферты на приобретение помещений для реализации программ дошкольного образования</t>
  </si>
  <si>
    <t>Иные межбюджетные трансферты на капитальный ремонт котельной № 4 в сельском поселении "село Тигиль"</t>
  </si>
  <si>
    <t>Иные межбюджетные трансферты на капитальный ремонт наружных инженерных сетей для обеспечения подключения многоквартирного жилого дома по ул. Школьная в с. Никольское Алеутского района</t>
  </si>
  <si>
    <t>Субвенции для осуществления  государственных полномочий Камчатского края по вопросам установления нормативов накопления твердых коммунальных отходов в Камчатском крае</t>
  </si>
  <si>
    <t>Иные межбюджетные трансферты на капитальный ремонт наружных инженерных сетей для обеспечения подключения многоквартирного жилого дома по ул. Братьев Волокитиных в с. Никольское Алеутского района</t>
  </si>
  <si>
    <t>Иные межбюджетные трансферты на осуществление технологического присоединения к электрическим сетям объектов, расположенных по адресу: Камчатский край, г. Петропавловск-Камчатский, ул. Озерновская коса</t>
  </si>
  <si>
    <t>Иные межбюджетные трансферты на оснащение средствами обучения и воспитания в соответствии с современными условиями обучения сельского учебного комплекса в с.Усть-Хайрюзово Тигильского муниципального района</t>
  </si>
  <si>
    <t>Субвенции для осуществления государственных полномочий в части расходов на выплату единовременного пособия при передаче ребенка на воспитание в семью в Камчатском крае</t>
  </si>
  <si>
    <t>Расходы, связанные с особым режимом безопасного функционирования закрытых административно-территориальных образований</t>
  </si>
  <si>
    <t>Мероприятия подпрограммы "Обеспечение жильем молодых семей" федеральной целевой программы "Жилище" на 2015 - 2020 годы</t>
  </si>
  <si>
    <t>Мероприятия государственной программы Российской Федерации "Доступная среда" на 2011-2020 годы</t>
  </si>
  <si>
    <t>Государственная поддержка малого и среднего предпринимательства, включая крестьянские (фермерские) хозяйства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</si>
  <si>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</si>
  <si>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</si>
  <si>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</si>
  <si>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Выплата единовременного пособия при всех формах устройства детей, лишенных родительского попечения, в семью</t>
  </si>
  <si>
    <t>Реализация мероприятий по содействию создания в субъектах Российской Федерации новых мест в общеобразовательных организациях</t>
  </si>
  <si>
    <t>Мероприятия подпрограммы "Обеспечение жильем молодых семей" федеральной целевой программы "Жилище" на 2015 - 2020 годы(софинансирование за счет средств краевого бюджета)</t>
  </si>
  <si>
    <t>Мероприятия государственной программы Российской Федерации "Доступная среда" на 2011-2020 годы (софинансирование за счет средств краевого бюджета)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</si>
  <si>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(софинансирование за счет средств краевого бюджета)</t>
  </si>
  <si>
    <t>Реализация мероприятий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 (софинансирование за счет средств краевого бюджета)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</si>
  <si>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</si>
  <si>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</si>
  <si>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</si>
  <si>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</si>
  <si>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</si>
  <si>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</si>
  <si>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</si>
  <si>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</si>
  <si>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</si>
  <si>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</si>
  <si>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</si>
  <si>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науки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</si>
  <si>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</si>
  <si>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</si>
  <si>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</si>
  <si>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</si>
  <si>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Агентство по информатизации и связи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</si>
  <si>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</si>
  <si>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</si>
  <si>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</si>
  <si>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</si>
  <si>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</si>
  <si>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</si>
  <si>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</si>
  <si>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</si>
  <si>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</si>
  <si>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</si>
  <si>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</si>
  <si>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</si>
  <si>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</si>
  <si>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</si>
  <si>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</si>
  <si>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</si>
  <si>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</si>
  <si>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</si>
  <si>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и молодежной политики Камчатского края</t>
  </si>
  <si>
    <t>Агентство лесного хозяйства и охраны животного мира Камчатского края</t>
  </si>
  <si>
    <t>Агентство по туризму и внешним связям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</si>
  <si>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</si>
  <si>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</si>
  <si>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инвестиций и предпринимательства Камчатского края</t>
  </si>
  <si>
    <t>Агентство по обращению с отходами Камчатского края</t>
  </si>
  <si>
    <t>31.12.2016</t>
  </si>
  <si>
    <t>01.12.2016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</si>
  <si>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</si>
  <si>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Субвенции бюджетам субъектов Российской Федерации и муниципальных образований на оплату жилищно-коммунальных услуг отдельным категориям граждан в рамках подпрограммы "Развитие мер социальной поддержки отдельных категорий граждан" государственной программы Российской Федерации "Социальная поддержка граждан"</t>
  </si>
  <si>
    <t>Субвенции бюджетам субъектов Российской Федерации и муниципальных образований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в рамках подпрограммы "Совершенствование социальной поддержки семьи и детей" государственной программы Российской Федерации "Социальная поддержка граждан"</t>
  </si>
  <si>
    <t>Субвенции бюджетам субъектов Российской Федерации и муниципальных образований на 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 в рамках подпрограммы "Активная политика занятости населения и социальная поддержка безработных граждан" государственной программы Российской Федерации "Содействие занятости населения"</t>
  </si>
  <si>
    <t>Субсидии бюджетам субъектов Российской Федерации и муниципальных образований на реализацию дополнительных мероприятий в сфере занятости населения в рамках подпрограммы "Активная политика занятости населения и социальная поддержка безработных граждан" государственной программы Российской Федерации "Содействие занятости населения"</t>
  </si>
  <si>
    <t>Субсидии бюджетам субъектов Российской Федерации и муниципальных образований на мероприятия подпрограммы "Обеспечение жильем молодых семей" в рамках федеральной целевой программы "Жилище" на 2011 - 2015 годы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</si>
  <si>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Субвенции на осуществление отдельных полномочий в области лесных отношений подпрограммы "Охрана и защита лесов" государственной программы Российской Федерации "Развитие лесного хозяйства" на 2013 - 2020 годы</t>
  </si>
  <si>
    <t>Субвенции бюджетам субъектов Российской Федерации и муниципальных образований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"Реализация функций иных федеральных органов исполнительной власти"</t>
  </si>
  <si>
    <t>Погашение бюджетного кредита</t>
  </si>
  <si>
    <t>Процентные платежи по кредиту</t>
  </si>
  <si>
    <t>Погашение кредита коммерческого банка</t>
  </si>
  <si>
    <t>доходов и расходов краевого бюджета за декабрь 2016 года</t>
  </si>
  <si>
    <t>Примечание: Отрицательные значения сложились за счет возврата неиспользованных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</si>
</sst>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4" xfId="0" applyNumberFormat="1" applyFont="1" applyBorder="1" applyAlignment="1">
      <alignment horizontal="left" vertical="center" wrapText="1"/>
    </xf>
    <xf numFmtId="0" fontId="6" fillId="2" borderId="0" xfId="0" applyFont="1" applyFill="1" applyBorder="1" applyAlignment="1"/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left" vertical="center" wrapText="1"/>
    </xf>
    <xf numFmtId="0" fontId="19" fillId="0" borderId="0" xfId="0" applyNumberFormat="1" applyFont="1"/>
    <xf numFmtId="0" fontId="19" fillId="0" borderId="0" xfId="0" applyFont="1"/>
    <xf numFmtId="14" fontId="19" fillId="0" borderId="0" xfId="0" applyNumberFormat="1" applyFont="1"/>
    <xf numFmtId="0" fontId="20" fillId="0" borderId="0" xfId="0" applyFont="1"/>
    <xf numFmtId="0" fontId="21" fillId="0" borderId="0" xfId="0" applyFont="1"/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3" fontId="4" fillId="2" borderId="0" xfId="0" applyNumberFormat="1" applyFont="1" applyFill="1" applyBorder="1" applyAlignment="1"/>
    <xf numFmtId="49" fontId="5" fillId="2" borderId="4" xfId="0" applyNumberFormat="1" applyFont="1" applyFill="1" applyBorder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164" fontId="3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164" fontId="17" fillId="0" borderId="4" xfId="0" applyNumberFormat="1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view="pageBreakPreview" zoomScaleNormal="100" zoomScaleSheetLayoutView="100" workbookViewId="0">
      <selection activeCell="A69" sqref="A69"/>
    </sheetView>
  </sheetViews>
  <sheetFormatPr defaultRowHeight="14.4" x14ac:dyDescent="0.3"/>
  <cols>
    <col min="1" max="1" width="72.5546875" customWidth="1"/>
    <col min="2" max="2" width="18.109375" customWidth="1"/>
    <col min="3" max="3" width="18.77734375" customWidth="1"/>
    <col min="4" max="4" width="17.6640625" customWidth="1"/>
    <col min="5" max="5" width="12.5546875" customWidth="1"/>
    <col min="7" max="7" width="10.109375" bestFit="1" customWidth="1"/>
  </cols>
  <sheetData>
    <row r="1" spans="1:7" ht="15.6" x14ac:dyDescent="0.3">
      <c r="A1" s="44" t="s">
        <v>9</v>
      </c>
      <c r="B1" s="44"/>
      <c r="C1" s="44"/>
      <c r="D1" s="44"/>
      <c r="E1" s="28" t="s">
        <v>124</v>
      </c>
      <c r="F1" s="29" t="str">
        <f>TEXT(E1,"[$-FC19]ДД.ММ.ГГГ \г")</f>
        <v>01.12.2016 г</v>
      </c>
      <c r="G1" s="29" t="str">
        <f>TEXT(E1,"[$-FC19]ГГГГ")</f>
        <v>2016</v>
      </c>
    </row>
    <row r="2" spans="1:7" ht="15.6" x14ac:dyDescent="0.3">
      <c r="A2" s="44" t="s">
        <v>136</v>
      </c>
      <c r="B2" s="44"/>
      <c r="C2" s="44"/>
      <c r="D2" s="44"/>
      <c r="E2" s="28" t="s">
        <v>123</v>
      </c>
      <c r="F2" s="29" t="str">
        <f>TEXT(E2,"[$-FC19]ДД.ММ.ГГГ \г")</f>
        <v>31.12.2016 г</v>
      </c>
      <c r="G2" s="30"/>
    </row>
    <row r="3" spans="1:7" x14ac:dyDescent="0.3">
      <c r="A3" s="1"/>
      <c r="B3" s="2"/>
      <c r="C3" s="2"/>
      <c r="D3" s="3"/>
      <c r="E3" s="29">
        <f>EndData1+1</f>
        <v>42736</v>
      </c>
      <c r="F3" s="29" t="str">
        <f>TEXT(E3,"[$-FC19]ДД.ММ.ГГГ \г")</f>
        <v>01.01.2017 г</v>
      </c>
      <c r="G3" s="29"/>
    </row>
    <row r="4" spans="1:7" x14ac:dyDescent="0.3">
      <c r="A4" s="4"/>
      <c r="B4" s="5"/>
      <c r="C4" s="5"/>
      <c r="D4" s="6" t="s">
        <v>0</v>
      </c>
      <c r="E4" s="29"/>
      <c r="F4" s="29"/>
      <c r="G4" s="29"/>
    </row>
    <row r="5" spans="1:7" x14ac:dyDescent="0.3">
      <c r="A5" s="45" t="str">
        <f>CONCATENATE("Остатки средств на ",F1,"ода")</f>
        <v>Остатки средств на 01.12.2016 года</v>
      </c>
      <c r="B5" s="46"/>
      <c r="C5" s="46"/>
      <c r="D5" s="8">
        <v>3314894</v>
      </c>
      <c r="E5" s="30"/>
      <c r="F5" s="29"/>
      <c r="G5" s="29"/>
    </row>
    <row r="6" spans="1:7" x14ac:dyDescent="0.3">
      <c r="A6" s="48" t="s">
        <v>1</v>
      </c>
      <c r="B6" s="54"/>
      <c r="C6" s="54"/>
      <c r="D6" s="7">
        <f>D9-D7</f>
        <v>2777531.4040000001</v>
      </c>
      <c r="E6" s="29" t="e">
        <f>IF(#REF!="01","январь",(IF(#REF!="02","февраль",(IF(#REF!="03","март",(IF(#REF!="04","апрель",(IF(#REF!="05","май",(IF(#REF!="06","июнь",(IF(#REF!="07","июль",(IF(#REF!="08","август",(IF(#REF!="09","сентябрь",(IF(#REF!="08","август",(IF(#REF!="09","сентябрь",(IF(#REF!="10","октябрь",(IF(#REF!="11","ноябрь","декабрь")))))))))))))))))))))))))</f>
        <v>#REF!</v>
      </c>
      <c r="F6" s="29"/>
      <c r="G6" s="29"/>
    </row>
    <row r="7" spans="1:7" x14ac:dyDescent="0.3">
      <c r="A7" s="55" t="s">
        <v>10</v>
      </c>
      <c r="B7" s="54"/>
      <c r="C7" s="54"/>
      <c r="D7" s="7">
        <v>4796135</v>
      </c>
      <c r="E7" s="29"/>
      <c r="F7" s="29"/>
      <c r="G7" s="29"/>
    </row>
    <row r="8" spans="1:7" x14ac:dyDescent="0.3">
      <c r="A8" s="55" t="s">
        <v>11</v>
      </c>
      <c r="B8" s="54"/>
      <c r="C8" s="54"/>
      <c r="D8" s="9">
        <f>4785588-2839901.5-634833.9</f>
        <v>1310852.6000000001</v>
      </c>
    </row>
    <row r="9" spans="1:7" x14ac:dyDescent="0.3">
      <c r="A9" s="56" t="s">
        <v>12</v>
      </c>
      <c r="B9" s="57"/>
      <c r="C9" s="57"/>
      <c r="D9" s="43">
        <f>D11-D5+D10</f>
        <v>7573666.4040000001</v>
      </c>
    </row>
    <row r="10" spans="1:7" x14ac:dyDescent="0.3">
      <c r="A10" s="56" t="s">
        <v>13</v>
      </c>
      <c r="B10" s="57"/>
      <c r="C10" s="57"/>
      <c r="D10" s="43">
        <f>B70+'Муниципальные районы'!P52</f>
        <v>10232240.104</v>
      </c>
    </row>
    <row r="11" spans="1:7" x14ac:dyDescent="0.3">
      <c r="A11" s="47" t="str">
        <f>CONCATENATE("Остатки средств на ",F3,"ода")</f>
        <v>Остатки средств на 01.01.2017 года</v>
      </c>
      <c r="B11" s="48"/>
      <c r="C11" s="48"/>
      <c r="D11" s="8">
        <v>656320.30000000005</v>
      </c>
    </row>
    <row r="12" spans="1:7" x14ac:dyDescent="0.3">
      <c r="A12" s="58" t="s">
        <v>14</v>
      </c>
      <c r="B12" s="59"/>
      <c r="C12" s="59"/>
      <c r="D12" s="8"/>
    </row>
    <row r="13" spans="1:7" x14ac:dyDescent="0.3">
      <c r="A13" s="58" t="s">
        <v>15</v>
      </c>
      <c r="B13" s="59"/>
      <c r="C13" s="59"/>
      <c r="D13" s="8">
        <f>SUM(D14:D21)</f>
        <v>32640.9</v>
      </c>
    </row>
    <row r="14" spans="1:7" ht="44.4" customHeight="1" x14ac:dyDescent="0.3">
      <c r="A14" s="60" t="s">
        <v>126</v>
      </c>
      <c r="B14" s="48"/>
      <c r="C14" s="48"/>
      <c r="D14" s="9">
        <v>38.299999999999997</v>
      </c>
    </row>
    <row r="15" spans="1:7" ht="83.4" customHeight="1" x14ac:dyDescent="0.3">
      <c r="A15" s="60" t="s">
        <v>127</v>
      </c>
      <c r="B15" s="48"/>
      <c r="C15" s="48"/>
      <c r="D15" s="9">
        <v>5.7</v>
      </c>
    </row>
    <row r="16" spans="1:7" ht="43.8" customHeight="1" x14ac:dyDescent="0.3">
      <c r="A16" s="60" t="s">
        <v>132</v>
      </c>
      <c r="B16" s="48"/>
      <c r="C16" s="48"/>
      <c r="D16" s="9">
        <v>68</v>
      </c>
    </row>
    <row r="17" spans="1:4" ht="57.6" customHeight="1" x14ac:dyDescent="0.3">
      <c r="A17" s="60" t="s">
        <v>128</v>
      </c>
      <c r="B17" s="48"/>
      <c r="C17" s="48"/>
      <c r="D17" s="9">
        <v>0.7</v>
      </c>
    </row>
    <row r="18" spans="1:4" ht="45" customHeight="1" x14ac:dyDescent="0.3">
      <c r="A18" s="60" t="s">
        <v>129</v>
      </c>
      <c r="B18" s="48"/>
      <c r="C18" s="48"/>
      <c r="D18" s="9">
        <v>18.399999999999999</v>
      </c>
    </row>
    <row r="19" spans="1:4" ht="60" customHeight="1" x14ac:dyDescent="0.3">
      <c r="A19" s="60" t="s">
        <v>130</v>
      </c>
      <c r="B19" s="48"/>
      <c r="C19" s="48"/>
      <c r="D19" s="9">
        <v>1444.2</v>
      </c>
    </row>
    <row r="20" spans="1:4" ht="29.4" customHeight="1" x14ac:dyDescent="0.3">
      <c r="A20" s="60" t="s">
        <v>131</v>
      </c>
      <c r="B20" s="48"/>
      <c r="C20" s="48"/>
      <c r="D20" s="9">
        <v>38.1</v>
      </c>
    </row>
    <row r="21" spans="1:4" ht="41.4" customHeight="1" x14ac:dyDescent="0.3">
      <c r="A21" s="60" t="s">
        <v>125</v>
      </c>
      <c r="B21" s="48"/>
      <c r="C21" s="48"/>
      <c r="D21" s="9">
        <v>31027.5</v>
      </c>
    </row>
    <row r="22" spans="1:4" x14ac:dyDescent="0.3">
      <c r="A22" s="23"/>
      <c r="B22" s="24"/>
      <c r="C22" s="24"/>
      <c r="D22" s="22"/>
    </row>
    <row r="23" spans="1:4" x14ac:dyDescent="0.3">
      <c r="A23" s="25" t="s">
        <v>16</v>
      </c>
      <c r="B23" s="10"/>
      <c r="C23" s="10"/>
      <c r="D23" s="11"/>
    </row>
    <row r="24" spans="1:4" x14ac:dyDescent="0.3">
      <c r="A24" s="49" t="s">
        <v>17</v>
      </c>
      <c r="B24" s="51" t="s">
        <v>2</v>
      </c>
      <c r="C24" s="52" t="s">
        <v>3</v>
      </c>
      <c r="D24" s="53"/>
    </row>
    <row r="25" spans="1:4" ht="52.8" customHeight="1" x14ac:dyDescent="0.3">
      <c r="A25" s="50"/>
      <c r="B25" s="51"/>
      <c r="C25" s="26" t="s">
        <v>4</v>
      </c>
      <c r="D25" s="26" t="s">
        <v>5</v>
      </c>
    </row>
    <row r="26" spans="1:4" x14ac:dyDescent="0.3">
      <c r="A26" s="12" t="s">
        <v>82</v>
      </c>
      <c r="B26" s="42">
        <v>27459.7827</v>
      </c>
      <c r="C26" s="42">
        <v>12166.44707</v>
      </c>
      <c r="D26" s="42">
        <v>3543.2104800000002</v>
      </c>
    </row>
    <row r="27" spans="1:4" x14ac:dyDescent="0.3">
      <c r="A27" s="12" t="s">
        <v>83</v>
      </c>
      <c r="B27" s="42">
        <v>8967.8349400000006</v>
      </c>
      <c r="C27" s="42">
        <v>6105.6774299999997</v>
      </c>
      <c r="D27" s="42">
        <v>1491.4569200000001</v>
      </c>
    </row>
    <row r="28" spans="1:4" x14ac:dyDescent="0.3">
      <c r="A28" s="12" t="s">
        <v>84</v>
      </c>
      <c r="B28" s="42">
        <v>4863.2330199999997</v>
      </c>
      <c r="C28" s="42">
        <v>3812.9945899999998</v>
      </c>
      <c r="D28" s="42">
        <v>1050.2384300000001</v>
      </c>
    </row>
    <row r="29" spans="1:4" x14ac:dyDescent="0.3">
      <c r="A29" s="12" t="s">
        <v>85</v>
      </c>
      <c r="B29" s="42">
        <v>104017.28323</v>
      </c>
      <c r="C29" s="42">
        <v>18259.530579999999</v>
      </c>
      <c r="D29" s="42">
        <v>3604.7043199999998</v>
      </c>
    </row>
    <row r="30" spans="1:4" ht="27.6" x14ac:dyDescent="0.3">
      <c r="A30" s="12" t="s">
        <v>86</v>
      </c>
      <c r="B30" s="42">
        <v>108481.72487999999</v>
      </c>
      <c r="C30" s="42">
        <v>5921.0546100000001</v>
      </c>
      <c r="D30" s="42">
        <v>1880.42354</v>
      </c>
    </row>
    <row r="31" spans="1:4" x14ac:dyDescent="0.3">
      <c r="A31" s="12" t="s">
        <v>87</v>
      </c>
      <c r="B31" s="42">
        <v>21730.8858</v>
      </c>
      <c r="C31" s="42">
        <v>2160.72984</v>
      </c>
      <c r="D31" s="42">
        <v>780.01685999999995</v>
      </c>
    </row>
    <row r="32" spans="1:4" x14ac:dyDescent="0.3">
      <c r="A32" s="12" t="s">
        <v>88</v>
      </c>
      <c r="B32" s="42">
        <v>4364.5826399999996</v>
      </c>
      <c r="C32" s="42">
        <v>1152.35844</v>
      </c>
      <c r="D32" s="42">
        <v>468.81357000000003</v>
      </c>
    </row>
    <row r="33" spans="1:4" ht="27.6" x14ac:dyDescent="0.3">
      <c r="A33" s="12" t="s">
        <v>89</v>
      </c>
      <c r="B33" s="42">
        <v>1200864.72697</v>
      </c>
      <c r="C33" s="42">
        <v>3916.1038699999999</v>
      </c>
      <c r="D33" s="42">
        <v>1294.3471</v>
      </c>
    </row>
    <row r="34" spans="1:4" x14ac:dyDescent="0.3">
      <c r="A34" s="12" t="s">
        <v>90</v>
      </c>
      <c r="B34" s="42">
        <v>59784.1</v>
      </c>
      <c r="C34" s="42">
        <v>3387.12086</v>
      </c>
      <c r="D34" s="42">
        <v>796.24950999999999</v>
      </c>
    </row>
    <row r="35" spans="1:4" x14ac:dyDescent="0.3">
      <c r="A35" s="12" t="s">
        <v>91</v>
      </c>
      <c r="B35" s="42">
        <v>325899.99375999998</v>
      </c>
      <c r="C35" s="42">
        <v>10314.45321</v>
      </c>
      <c r="D35" s="42">
        <v>2036.2818299999999</v>
      </c>
    </row>
    <row r="36" spans="1:4" x14ac:dyDescent="0.3">
      <c r="A36" s="12" t="s">
        <v>92</v>
      </c>
      <c r="B36" s="42">
        <v>183184.24363000001</v>
      </c>
      <c r="C36" s="42">
        <v>4031.6258899999998</v>
      </c>
      <c r="D36" s="42">
        <v>805.30318</v>
      </c>
    </row>
    <row r="37" spans="1:4" x14ac:dyDescent="0.3">
      <c r="A37" s="12" t="s">
        <v>93</v>
      </c>
      <c r="B37" s="42">
        <v>694282.46785999998</v>
      </c>
      <c r="C37" s="42">
        <v>27621.41792</v>
      </c>
      <c r="D37" s="42">
        <v>8030.00936</v>
      </c>
    </row>
    <row r="38" spans="1:4" x14ac:dyDescent="0.3">
      <c r="A38" s="12" t="s">
        <v>94</v>
      </c>
      <c r="B38" s="42">
        <v>641946.46715000004</v>
      </c>
      <c r="C38" s="42">
        <v>28669.99466</v>
      </c>
      <c r="D38" s="42">
        <v>4449.1662500000002</v>
      </c>
    </row>
    <row r="39" spans="1:4" x14ac:dyDescent="0.3">
      <c r="A39" s="12" t="s">
        <v>95</v>
      </c>
      <c r="B39" s="42">
        <v>66098.261740000002</v>
      </c>
      <c r="C39" s="42">
        <v>2767.3136199999999</v>
      </c>
      <c r="D39" s="42">
        <v>897.88869999999997</v>
      </c>
    </row>
    <row r="40" spans="1:4" x14ac:dyDescent="0.3">
      <c r="A40" s="12" t="s">
        <v>96</v>
      </c>
      <c r="B40" s="42">
        <v>162685.03125</v>
      </c>
      <c r="C40" s="42">
        <v>81872.667960000006</v>
      </c>
      <c r="D40" s="42">
        <v>24041.109840000001</v>
      </c>
    </row>
    <row r="41" spans="1:4" x14ac:dyDescent="0.3">
      <c r="A41" s="12" t="s">
        <v>97</v>
      </c>
      <c r="B41" s="42">
        <v>8560.07978</v>
      </c>
      <c r="C41" s="42">
        <v>804.61060999999995</v>
      </c>
      <c r="D41" s="42">
        <v>365.79372000000001</v>
      </c>
    </row>
    <row r="42" spans="1:4" x14ac:dyDescent="0.3">
      <c r="A42" s="12" t="s">
        <v>98</v>
      </c>
      <c r="B42" s="42">
        <v>141231.47101000001</v>
      </c>
      <c r="C42" s="42">
        <v>3714.90452</v>
      </c>
      <c r="D42" s="42">
        <v>1426.28181</v>
      </c>
    </row>
    <row r="43" spans="1:4" x14ac:dyDescent="0.3">
      <c r="A43" s="12" t="s">
        <v>99</v>
      </c>
      <c r="B43" s="42">
        <v>8323.0214400000004</v>
      </c>
      <c r="C43" s="42">
        <v>1896.5407299999999</v>
      </c>
      <c r="D43" s="42">
        <v>335.64120000000003</v>
      </c>
    </row>
    <row r="44" spans="1:4" x14ac:dyDescent="0.3">
      <c r="A44" s="12" t="s">
        <v>100</v>
      </c>
      <c r="B44" s="42">
        <v>2861.73342</v>
      </c>
      <c r="C44" s="42">
        <v>1399.55475</v>
      </c>
      <c r="D44" s="42">
        <v>455.90902</v>
      </c>
    </row>
    <row r="45" spans="1:4" x14ac:dyDescent="0.3">
      <c r="A45" s="12" t="s">
        <v>101</v>
      </c>
      <c r="B45" s="42">
        <v>66278.42482</v>
      </c>
      <c r="C45" s="42">
        <v>26569.701400000002</v>
      </c>
      <c r="D45" s="42">
        <v>6585.1313300000002</v>
      </c>
    </row>
    <row r="46" spans="1:4" x14ac:dyDescent="0.3">
      <c r="A46" s="12" t="s">
        <v>102</v>
      </c>
      <c r="B46" s="42">
        <v>12800.225759999999</v>
      </c>
      <c r="C46" s="42">
        <v>751.74626000000001</v>
      </c>
      <c r="D46" s="42">
        <v>120.23584</v>
      </c>
    </row>
    <row r="47" spans="1:4" x14ac:dyDescent="0.3">
      <c r="A47" s="12" t="s">
        <v>103</v>
      </c>
      <c r="B47" s="42">
        <v>1729336.3687400001</v>
      </c>
      <c r="C47" s="42">
        <v>8054.0903500000004</v>
      </c>
      <c r="D47" s="42">
        <v>2824.1863199999998</v>
      </c>
    </row>
    <row r="48" spans="1:4" x14ac:dyDescent="0.3">
      <c r="A48" s="12" t="s">
        <v>104</v>
      </c>
      <c r="B48" s="42">
        <v>39090.322670000001</v>
      </c>
      <c r="C48" s="42">
        <v>16006.019200000001</v>
      </c>
      <c r="D48" s="42">
        <v>3916.0617400000001</v>
      </c>
    </row>
    <row r="49" spans="1:4" x14ac:dyDescent="0.3">
      <c r="A49" s="12" t="s">
        <v>105</v>
      </c>
      <c r="B49" s="42">
        <v>4277.4916899999998</v>
      </c>
      <c r="C49" s="42">
        <v>2759.6570900000002</v>
      </c>
      <c r="D49" s="42">
        <v>950.94339000000002</v>
      </c>
    </row>
    <row r="50" spans="1:4" x14ac:dyDescent="0.3">
      <c r="A50" s="12" t="s">
        <v>106</v>
      </c>
      <c r="B50" s="42">
        <v>2232.4416200000001</v>
      </c>
      <c r="C50" s="42">
        <v>890</v>
      </c>
      <c r="D50" s="42">
        <v>369.17200000000003</v>
      </c>
    </row>
    <row r="51" spans="1:4" x14ac:dyDescent="0.3">
      <c r="A51" s="12" t="s">
        <v>107</v>
      </c>
      <c r="B51" s="42">
        <v>2381.8439899999998</v>
      </c>
      <c r="C51" s="42">
        <v>1249.01124</v>
      </c>
      <c r="D51" s="42">
        <v>230.98262</v>
      </c>
    </row>
    <row r="52" spans="1:4" x14ac:dyDescent="0.3">
      <c r="A52" s="12" t="s">
        <v>108</v>
      </c>
      <c r="B52" s="42">
        <v>4452.50335</v>
      </c>
      <c r="C52" s="42">
        <v>2583.8114099999998</v>
      </c>
      <c r="D52" s="42">
        <v>804.56832999999995</v>
      </c>
    </row>
    <row r="53" spans="1:4" x14ac:dyDescent="0.3">
      <c r="A53" s="12" t="s">
        <v>109</v>
      </c>
      <c r="B53" s="42">
        <v>1537.4849400000001</v>
      </c>
      <c r="C53" s="42">
        <v>932.68421999999998</v>
      </c>
      <c r="D53" s="42">
        <v>189.90924999999999</v>
      </c>
    </row>
    <row r="54" spans="1:4" x14ac:dyDescent="0.3">
      <c r="A54" s="12" t="s">
        <v>110</v>
      </c>
      <c r="B54" s="42">
        <v>1004.35781</v>
      </c>
      <c r="C54" s="42">
        <v>557.33433000000002</v>
      </c>
      <c r="D54" s="42">
        <v>97.942359999999994</v>
      </c>
    </row>
    <row r="55" spans="1:4" x14ac:dyDescent="0.3">
      <c r="A55" s="12" t="s">
        <v>111</v>
      </c>
      <c r="B55" s="42">
        <v>2197.9</v>
      </c>
      <c r="C55" s="42">
        <v>1875.8749800000001</v>
      </c>
      <c r="D55" s="42">
        <v>447.37900999999999</v>
      </c>
    </row>
    <row r="56" spans="1:4" x14ac:dyDescent="0.3">
      <c r="A56" s="12" t="s">
        <v>112</v>
      </c>
      <c r="B56" s="42">
        <v>1310160.6126999999</v>
      </c>
      <c r="C56" s="42">
        <v>34412.143259999997</v>
      </c>
      <c r="D56" s="42">
        <v>8570.7593899999993</v>
      </c>
    </row>
    <row r="57" spans="1:4" x14ac:dyDescent="0.3">
      <c r="A57" s="12" t="s">
        <v>113</v>
      </c>
      <c r="B57" s="42">
        <v>621.20951000000002</v>
      </c>
      <c r="C57" s="42">
        <v>410.99446</v>
      </c>
      <c r="D57" s="42">
        <v>164.01740000000001</v>
      </c>
    </row>
    <row r="58" spans="1:4" x14ac:dyDescent="0.3">
      <c r="A58" s="12" t="s">
        <v>114</v>
      </c>
      <c r="B58" s="42">
        <v>2728.6043500000001</v>
      </c>
      <c r="C58" s="42">
        <v>1430.6411000000001</v>
      </c>
      <c r="D58" s="42">
        <v>244.55421999999999</v>
      </c>
    </row>
    <row r="59" spans="1:4" x14ac:dyDescent="0.3">
      <c r="A59" s="12" t="s">
        <v>115</v>
      </c>
      <c r="B59" s="42">
        <v>5101.8087999999998</v>
      </c>
      <c r="C59" s="42">
        <v>1314.38814</v>
      </c>
      <c r="D59" s="42">
        <v>502.00927000000001</v>
      </c>
    </row>
    <row r="60" spans="1:4" x14ac:dyDescent="0.3">
      <c r="A60" s="12" t="s">
        <v>116</v>
      </c>
      <c r="B60" s="42">
        <v>6458.9</v>
      </c>
      <c r="C60" s="42">
        <v>2982.9582700000001</v>
      </c>
      <c r="D60" s="42">
        <v>913.62147000000004</v>
      </c>
    </row>
    <row r="61" spans="1:4" x14ac:dyDescent="0.3">
      <c r="A61" s="12" t="s">
        <v>117</v>
      </c>
      <c r="B61" s="42">
        <v>55901.025900000001</v>
      </c>
      <c r="C61" s="42">
        <v>18426.992200000001</v>
      </c>
      <c r="D61" s="42">
        <v>4945.8782799999999</v>
      </c>
    </row>
    <row r="62" spans="1:4" x14ac:dyDescent="0.3">
      <c r="A62" s="12" t="s">
        <v>118</v>
      </c>
      <c r="B62" s="42">
        <v>3300.8892999999998</v>
      </c>
      <c r="C62" s="42">
        <v>1145.0506700000001</v>
      </c>
      <c r="D62" s="42">
        <v>284.00238999999999</v>
      </c>
    </row>
    <row r="63" spans="1:4" x14ac:dyDescent="0.3">
      <c r="A63" s="12" t="s">
        <v>119</v>
      </c>
      <c r="B63" s="42">
        <v>6824.4161199999999</v>
      </c>
      <c r="C63" s="42">
        <v>1266.6977999999999</v>
      </c>
      <c r="D63" s="42">
        <v>221.90868</v>
      </c>
    </row>
    <row r="64" spans="1:4" x14ac:dyDescent="0.3">
      <c r="A64" s="12" t="s">
        <v>120</v>
      </c>
      <c r="B64" s="42">
        <v>3028.4490900000001</v>
      </c>
      <c r="C64" s="42">
        <v>1366.4543699999999</v>
      </c>
      <c r="D64" s="42">
        <v>120.70238999999999</v>
      </c>
    </row>
    <row r="65" spans="1:4" x14ac:dyDescent="0.3">
      <c r="A65" s="12" t="s">
        <v>121</v>
      </c>
      <c r="B65" s="42">
        <v>52308.941489999997</v>
      </c>
      <c r="C65" s="42">
        <v>1602.5527500000001</v>
      </c>
      <c r="D65" s="42">
        <v>900.31197999999995</v>
      </c>
    </row>
    <row r="66" spans="1:4" x14ac:dyDescent="0.3">
      <c r="A66" s="12" t="s">
        <v>122</v>
      </c>
      <c r="B66" s="42">
        <v>1092.1545900000001</v>
      </c>
      <c r="C66" s="42">
        <v>611.24684000000002</v>
      </c>
      <c r="D66" s="42">
        <v>176.84035</v>
      </c>
    </row>
    <row r="67" spans="1:4" x14ac:dyDescent="0.3">
      <c r="A67" s="12" t="s">
        <v>133</v>
      </c>
      <c r="B67" s="42">
        <v>74978.899999999994</v>
      </c>
      <c r="C67" s="35"/>
      <c r="D67" s="35"/>
    </row>
    <row r="68" spans="1:4" x14ac:dyDescent="0.3">
      <c r="A68" s="12" t="s">
        <v>135</v>
      </c>
      <c r="B68" s="42">
        <v>1107163</v>
      </c>
      <c r="C68" s="35"/>
      <c r="D68" s="35"/>
    </row>
    <row r="69" spans="1:4" x14ac:dyDescent="0.3">
      <c r="A69" s="12" t="s">
        <v>134</v>
      </c>
      <c r="B69" s="35">
        <v>40853</v>
      </c>
      <c r="C69" s="35"/>
      <c r="D69" s="35"/>
    </row>
    <row r="70" spans="1:4" x14ac:dyDescent="0.3">
      <c r="A70" s="27" t="s">
        <v>2</v>
      </c>
      <c r="B70" s="36">
        <f>SUM(B26:B69)</f>
        <v>8311718.2024600003</v>
      </c>
      <c r="C70" s="36">
        <f>SUM(C26:C69)</f>
        <v>347175.15150000004</v>
      </c>
      <c r="D70" s="36">
        <f>SUM(D26:D69)</f>
        <v>91333.963650000005</v>
      </c>
    </row>
  </sheetData>
  <mergeCells count="22">
    <mergeCell ref="A15:C15"/>
    <mergeCell ref="A17:C17"/>
    <mergeCell ref="A18:C18"/>
    <mergeCell ref="A19:C19"/>
    <mergeCell ref="A20:C20"/>
    <mergeCell ref="A16:C16"/>
    <mergeCell ref="A1:D1"/>
    <mergeCell ref="A2:D2"/>
    <mergeCell ref="A5:C5"/>
    <mergeCell ref="A11:C11"/>
    <mergeCell ref="A24:A25"/>
    <mergeCell ref="B24:B25"/>
    <mergeCell ref="C24:D24"/>
    <mergeCell ref="A6:C6"/>
    <mergeCell ref="A7:C7"/>
    <mergeCell ref="A8:C8"/>
    <mergeCell ref="A9:C9"/>
    <mergeCell ref="A10:C10"/>
    <mergeCell ref="A12:C12"/>
    <mergeCell ref="A13:C13"/>
    <mergeCell ref="A14:C14"/>
    <mergeCell ref="A21:C21"/>
  </mergeCells>
  <pageMargins left="0.70866141732283472" right="0.44" top="0.38" bottom="0.74803149606299213" header="0.31496062992125984" footer="0.31496062992125984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view="pageBreakPreview" zoomScaleNormal="100" zoomScaleSheetLayoutView="100" workbookViewId="0">
      <selection activeCell="E59" sqref="E59"/>
    </sheetView>
  </sheetViews>
  <sheetFormatPr defaultRowHeight="14.4" x14ac:dyDescent="0.3"/>
  <cols>
    <col min="1" max="1" width="37.33203125" customWidth="1"/>
    <col min="2" max="2" width="13.109375" customWidth="1"/>
    <col min="3" max="3" width="10.5546875" customWidth="1"/>
    <col min="4" max="4" width="11.44140625" customWidth="1"/>
    <col min="5" max="5" width="13.109375" customWidth="1"/>
    <col min="6" max="6" width="13.44140625" customWidth="1"/>
    <col min="7" max="7" width="13.88671875" customWidth="1"/>
    <col min="8" max="8" width="13.33203125" customWidth="1"/>
    <col min="9" max="9" width="13.44140625" customWidth="1"/>
    <col min="10" max="10" width="12.6640625" customWidth="1"/>
    <col min="11" max="11" width="11" customWidth="1"/>
    <col min="12" max="13" width="11.88671875" customWidth="1"/>
    <col min="14" max="14" width="11.109375" customWidth="1"/>
    <col min="15" max="15" width="11.5546875" customWidth="1"/>
    <col min="16" max="16" width="10.6640625" customWidth="1"/>
  </cols>
  <sheetData>
    <row r="1" spans="1:20" s="17" customFormat="1" ht="15.6" x14ac:dyDescent="0.3">
      <c r="A1" s="20"/>
      <c r="C1" s="18" t="s">
        <v>8</v>
      </c>
    </row>
    <row r="2" spans="1:20" x14ac:dyDescent="0.3">
      <c r="A2" s="21" t="str">
        <f>TEXT(EndData2,"[$-FC19]ДД.ММ.ГГГ")</f>
        <v>00.01.1900</v>
      </c>
      <c r="C2" s="13"/>
      <c r="P2" s="15" t="s">
        <v>7</v>
      </c>
    </row>
    <row r="3" spans="1:20" s="16" customFormat="1" ht="52.8" x14ac:dyDescent="0.25">
      <c r="A3" s="19" t="s">
        <v>18</v>
      </c>
      <c r="B3" s="33" t="s">
        <v>19</v>
      </c>
      <c r="C3" s="34" t="s">
        <v>20</v>
      </c>
      <c r="D3" s="34" t="s">
        <v>21</v>
      </c>
      <c r="E3" s="34" t="s">
        <v>22</v>
      </c>
      <c r="F3" s="34" t="s">
        <v>23</v>
      </c>
      <c r="G3" s="34" t="s">
        <v>24</v>
      </c>
      <c r="H3" s="34" t="s">
        <v>25</v>
      </c>
      <c r="I3" s="34" t="s">
        <v>26</v>
      </c>
      <c r="J3" s="34" t="s">
        <v>27</v>
      </c>
      <c r="K3" s="34" t="s">
        <v>28</v>
      </c>
      <c r="L3" s="34" t="s">
        <v>29</v>
      </c>
      <c r="M3" s="34" t="s">
        <v>30</v>
      </c>
      <c r="N3" s="34" t="s">
        <v>31</v>
      </c>
      <c r="O3" s="34" t="s">
        <v>32</v>
      </c>
      <c r="P3" s="14" t="s">
        <v>6</v>
      </c>
    </row>
    <row r="4" spans="1:20" ht="27.6" x14ac:dyDescent="0.3">
      <c r="A4" s="39" t="s">
        <v>33</v>
      </c>
      <c r="B4" s="40"/>
      <c r="C4" s="40"/>
      <c r="D4" s="40"/>
      <c r="E4" s="40"/>
      <c r="F4" s="40"/>
      <c r="G4" s="40"/>
      <c r="H4" s="40"/>
      <c r="I4" s="40"/>
      <c r="J4" s="40">
        <v>1362.3333299999999</v>
      </c>
      <c r="K4" s="40">
        <v>189.99323999999999</v>
      </c>
      <c r="L4" s="40"/>
      <c r="M4" s="40"/>
      <c r="N4" s="40"/>
      <c r="O4" s="40"/>
      <c r="P4" s="41">
        <v>1552.3265699999999</v>
      </c>
      <c r="Q4" s="32"/>
      <c r="R4" s="32"/>
      <c r="S4" s="32"/>
      <c r="T4" s="32"/>
    </row>
    <row r="5" spans="1:20" ht="41.4" x14ac:dyDescent="0.3">
      <c r="A5" s="39" t="s">
        <v>34</v>
      </c>
      <c r="B5" s="40">
        <v>7488</v>
      </c>
      <c r="C5" s="40">
        <v>14419.166740000001</v>
      </c>
      <c r="D5" s="40">
        <v>19297.666740000001</v>
      </c>
      <c r="E5" s="40">
        <v>17790.419999999998</v>
      </c>
      <c r="F5" s="40">
        <v>7963.9179999999997</v>
      </c>
      <c r="G5" s="40">
        <v>23847.166659999999</v>
      </c>
      <c r="H5" s="40">
        <v>6117.5069999999996</v>
      </c>
      <c r="I5" s="40">
        <v>3878.5</v>
      </c>
      <c r="J5" s="40">
        <v>624</v>
      </c>
      <c r="K5" s="40">
        <v>226.91666000000001</v>
      </c>
      <c r="L5" s="40">
        <v>74445</v>
      </c>
      <c r="M5" s="40">
        <v>9011.9130000000005</v>
      </c>
      <c r="N5" s="40">
        <v>17332.417000000001</v>
      </c>
      <c r="O5" s="40">
        <v>14980.083000000001</v>
      </c>
      <c r="P5" s="41">
        <v>217422.67480000001</v>
      </c>
      <c r="Q5" s="32"/>
      <c r="R5" s="32"/>
      <c r="S5" s="32"/>
      <c r="T5" s="32"/>
    </row>
    <row r="6" spans="1:20" ht="41.4" x14ac:dyDescent="0.3">
      <c r="A6" s="39" t="s">
        <v>35</v>
      </c>
      <c r="B6" s="40">
        <v>6495.8623299999999</v>
      </c>
      <c r="C6" s="40">
        <v>48473.222000000002</v>
      </c>
      <c r="D6" s="40">
        <v>52353.105199999998</v>
      </c>
      <c r="E6" s="40">
        <v>10765.851000000001</v>
      </c>
      <c r="F6" s="40">
        <v>9800</v>
      </c>
      <c r="G6" s="40">
        <v>52767.585709999999</v>
      </c>
      <c r="H6" s="40">
        <v>8950</v>
      </c>
      <c r="I6" s="40">
        <v>2775</v>
      </c>
      <c r="J6" s="40">
        <v>20840.083330000001</v>
      </c>
      <c r="K6" s="40">
        <v>17180</v>
      </c>
      <c r="L6" s="40">
        <v>6600</v>
      </c>
      <c r="M6" s="40">
        <v>18774.599999999999</v>
      </c>
      <c r="N6" s="40">
        <v>19546</v>
      </c>
      <c r="O6" s="40">
        <v>3000</v>
      </c>
      <c r="P6" s="41">
        <v>278321.30956999998</v>
      </c>
      <c r="Q6" s="32"/>
      <c r="R6" s="32"/>
      <c r="S6" s="32"/>
      <c r="T6" s="32"/>
    </row>
    <row r="7" spans="1:20" ht="82.8" x14ac:dyDescent="0.3">
      <c r="A7" s="39" t="s">
        <v>36</v>
      </c>
      <c r="B7" s="40">
        <v>50191.392169999999</v>
      </c>
      <c r="C7" s="40">
        <v>27173.827000000001</v>
      </c>
      <c r="D7" s="40">
        <v>20067.25</v>
      </c>
      <c r="E7" s="40">
        <v>27138.34</v>
      </c>
      <c r="F7" s="40">
        <v>5518.1679999999997</v>
      </c>
      <c r="G7" s="40">
        <v>18799.666659999999</v>
      </c>
      <c r="H7" s="40">
        <v>7326.3085199999996</v>
      </c>
      <c r="I7" s="40">
        <v>1170</v>
      </c>
      <c r="J7" s="40">
        <v>24540.435300000001</v>
      </c>
      <c r="K7" s="40">
        <v>3900.8232800000001</v>
      </c>
      <c r="L7" s="40">
        <v>29324.66</v>
      </c>
      <c r="M7" s="40">
        <v>8574.0532000000003</v>
      </c>
      <c r="N7" s="40">
        <v>8316.5</v>
      </c>
      <c r="O7" s="40"/>
      <c r="P7" s="41">
        <v>232041.42413</v>
      </c>
      <c r="Q7" s="32"/>
      <c r="R7" s="32"/>
      <c r="S7" s="32"/>
      <c r="T7" s="32"/>
    </row>
    <row r="8" spans="1:20" ht="110.4" x14ac:dyDescent="0.3">
      <c r="A8" s="39" t="s">
        <v>37</v>
      </c>
      <c r="B8" s="40">
        <v>72496.404349999997</v>
      </c>
      <c r="C8" s="40">
        <v>17454.404340000001</v>
      </c>
      <c r="D8" s="40">
        <v>878.03350999999998</v>
      </c>
      <c r="E8" s="40">
        <v>12104.866249999999</v>
      </c>
      <c r="F8" s="40"/>
      <c r="G8" s="40">
        <v>1664.60123</v>
      </c>
      <c r="H8" s="40"/>
      <c r="I8" s="40"/>
      <c r="J8" s="40">
        <v>23769.78903</v>
      </c>
      <c r="K8" s="40">
        <v>385.25225999999998</v>
      </c>
      <c r="L8" s="40">
        <v>5570.9117999999999</v>
      </c>
      <c r="M8" s="40">
        <v>3796.9721599999998</v>
      </c>
      <c r="N8" s="40">
        <v>-17226.440900000001</v>
      </c>
      <c r="O8" s="40">
        <v>1398.5332699999999</v>
      </c>
      <c r="P8" s="41">
        <v>122293.3273</v>
      </c>
      <c r="Q8" s="32"/>
      <c r="R8" s="32"/>
      <c r="S8" s="32"/>
      <c r="T8" s="32"/>
    </row>
    <row r="9" spans="1:20" ht="82.8" x14ac:dyDescent="0.3">
      <c r="A9" s="39" t="s">
        <v>38</v>
      </c>
      <c r="B9" s="40">
        <v>79820.574280000001</v>
      </c>
      <c r="C9" s="40">
        <v>13835.60541</v>
      </c>
      <c r="D9" s="40">
        <v>2883.0303699999999</v>
      </c>
      <c r="E9" s="40"/>
      <c r="F9" s="40"/>
      <c r="G9" s="40">
        <v>26428.997790000001</v>
      </c>
      <c r="H9" s="40">
        <v>-3500</v>
      </c>
      <c r="I9" s="40"/>
      <c r="J9" s="40">
        <v>5403.3103600000004</v>
      </c>
      <c r="K9" s="40">
        <v>12989.338540000001</v>
      </c>
      <c r="L9" s="40"/>
      <c r="M9" s="40"/>
      <c r="N9" s="40">
        <v>832.70910000000003</v>
      </c>
      <c r="O9" s="40"/>
      <c r="P9" s="41">
        <v>138693.56585000001</v>
      </c>
      <c r="Q9" s="32"/>
      <c r="R9" s="32"/>
      <c r="S9" s="32"/>
      <c r="T9" s="32"/>
    </row>
    <row r="10" spans="1:20" ht="96.6" x14ac:dyDescent="0.3">
      <c r="A10" s="39" t="s">
        <v>39</v>
      </c>
      <c r="B10" s="40">
        <v>156.17930000000001</v>
      </c>
      <c r="C10" s="40">
        <v>-189.37799999999999</v>
      </c>
      <c r="D10" s="40"/>
      <c r="E10" s="40"/>
      <c r="F10" s="40"/>
      <c r="G10" s="40"/>
      <c r="H10" s="40"/>
      <c r="I10" s="40"/>
      <c r="J10" s="40">
        <v>21.324000000000002</v>
      </c>
      <c r="K10" s="40"/>
      <c r="L10" s="40"/>
      <c r="M10" s="40"/>
      <c r="N10" s="40"/>
      <c r="O10" s="40"/>
      <c r="P10" s="41">
        <v>-11.874700000000001</v>
      </c>
      <c r="Q10" s="32"/>
      <c r="R10" s="32"/>
      <c r="S10" s="32"/>
      <c r="T10" s="32"/>
    </row>
    <row r="11" spans="1:20" ht="82.8" x14ac:dyDescent="0.3">
      <c r="A11" s="39" t="s">
        <v>40</v>
      </c>
      <c r="B11" s="40"/>
      <c r="C11" s="40">
        <v>3984.25</v>
      </c>
      <c r="D11" s="40">
        <v>661</v>
      </c>
      <c r="E11" s="40">
        <v>504.41699999999997</v>
      </c>
      <c r="F11" s="40">
        <v>158.75</v>
      </c>
      <c r="G11" s="40">
        <v>624.41665999999998</v>
      </c>
      <c r="H11" s="40">
        <v>151.916</v>
      </c>
      <c r="I11" s="40">
        <v>43</v>
      </c>
      <c r="J11" s="40"/>
      <c r="K11" s="40"/>
      <c r="L11" s="40">
        <v>272</v>
      </c>
      <c r="M11" s="40">
        <v>242.334</v>
      </c>
      <c r="N11" s="40">
        <v>250.166</v>
      </c>
      <c r="O11" s="40">
        <v>142.416</v>
      </c>
      <c r="P11" s="41">
        <v>7034.6656599999997</v>
      </c>
      <c r="Q11" s="32"/>
      <c r="R11" s="32"/>
      <c r="S11" s="32"/>
      <c r="T11" s="32"/>
    </row>
    <row r="12" spans="1:20" ht="96.6" x14ac:dyDescent="0.3">
      <c r="A12" s="39" t="s">
        <v>41</v>
      </c>
      <c r="B12" s="40">
        <v>374.40615000000003</v>
      </c>
      <c r="C12" s="40">
        <v>186.77309</v>
      </c>
      <c r="D12" s="40">
        <v>155.34603999999999</v>
      </c>
      <c r="E12" s="40">
        <v>9.8579000000000008</v>
      </c>
      <c r="F12" s="40">
        <v>84.302109999999999</v>
      </c>
      <c r="G12" s="40">
        <v>86.083330000000004</v>
      </c>
      <c r="H12" s="40">
        <v>75.80453</v>
      </c>
      <c r="I12" s="40">
        <v>141.4</v>
      </c>
      <c r="J12" s="40">
        <v>74.671819999999997</v>
      </c>
      <c r="K12" s="40">
        <v>-47.115459999999999</v>
      </c>
      <c r="L12" s="40">
        <v>167.07236</v>
      </c>
      <c r="M12" s="40">
        <v>75.5</v>
      </c>
      <c r="N12" s="40">
        <v>180.5</v>
      </c>
      <c r="O12" s="40">
        <v>-313.34233999999998</v>
      </c>
      <c r="P12" s="41">
        <v>1251.25953</v>
      </c>
      <c r="Q12" s="32"/>
      <c r="R12" s="32"/>
      <c r="S12" s="32"/>
      <c r="T12" s="32"/>
    </row>
    <row r="13" spans="1:20" ht="69" x14ac:dyDescent="0.3">
      <c r="A13" s="39" t="s">
        <v>42</v>
      </c>
      <c r="B13" s="40">
        <v>128.3766</v>
      </c>
      <c r="C13" s="40">
        <v>261.49043</v>
      </c>
      <c r="D13" s="40">
        <v>59</v>
      </c>
      <c r="E13" s="40">
        <v>355</v>
      </c>
      <c r="F13" s="40">
        <v>69.322980000000001</v>
      </c>
      <c r="G13" s="40"/>
      <c r="H13" s="40">
        <v>143.24</v>
      </c>
      <c r="I13" s="40">
        <v>26.5</v>
      </c>
      <c r="J13" s="40">
        <v>199.72</v>
      </c>
      <c r="K13" s="40">
        <v>47.37303</v>
      </c>
      <c r="L13" s="40">
        <v>332.03755000000001</v>
      </c>
      <c r="M13" s="40">
        <v>130</v>
      </c>
      <c r="N13" s="40">
        <v>150.6</v>
      </c>
      <c r="O13" s="40">
        <v>85.299539999999993</v>
      </c>
      <c r="P13" s="41">
        <v>1987.9601299999999</v>
      </c>
      <c r="Q13" s="32"/>
      <c r="R13" s="32"/>
      <c r="S13" s="32"/>
      <c r="T13" s="32"/>
    </row>
    <row r="14" spans="1:20" ht="82.8" x14ac:dyDescent="0.3">
      <c r="A14" s="39" t="s">
        <v>43</v>
      </c>
      <c r="B14" s="40">
        <v>887.71639000000005</v>
      </c>
      <c r="C14" s="40">
        <v>720.59285999999997</v>
      </c>
      <c r="D14" s="40">
        <v>230</v>
      </c>
      <c r="E14" s="40">
        <v>101.01154</v>
      </c>
      <c r="F14" s="40"/>
      <c r="G14" s="40">
        <v>242.68</v>
      </c>
      <c r="H14" s="40">
        <v>145.49933999999999</v>
      </c>
      <c r="I14" s="40">
        <v>81</v>
      </c>
      <c r="J14" s="40">
        <v>374.75</v>
      </c>
      <c r="K14" s="40">
        <v>85.963560000000001</v>
      </c>
      <c r="L14" s="40">
        <v>194.00021000000001</v>
      </c>
      <c r="M14" s="40">
        <v>39.164479999999998</v>
      </c>
      <c r="N14" s="40">
        <v>59.464370000000002</v>
      </c>
      <c r="O14" s="40">
        <v>-120.98348</v>
      </c>
      <c r="P14" s="41">
        <v>3040.8592699999999</v>
      </c>
      <c r="Q14" s="32"/>
      <c r="R14" s="32"/>
      <c r="S14" s="32"/>
      <c r="T14" s="32"/>
    </row>
    <row r="15" spans="1:20" ht="124.2" x14ac:dyDescent="0.3">
      <c r="A15" s="39" t="s">
        <v>44</v>
      </c>
      <c r="B15" s="40">
        <v>15750.141530000001</v>
      </c>
      <c r="C15" s="40">
        <v>2748.4</v>
      </c>
      <c r="D15" s="40">
        <v>150</v>
      </c>
      <c r="E15" s="40"/>
      <c r="F15" s="40"/>
      <c r="G15" s="40"/>
      <c r="H15" s="40"/>
      <c r="I15" s="40"/>
      <c r="J15" s="40">
        <v>69.274600000000007</v>
      </c>
      <c r="K15" s="40"/>
      <c r="L15" s="40"/>
      <c r="M15" s="40"/>
      <c r="N15" s="40"/>
      <c r="O15" s="40"/>
      <c r="P15" s="41">
        <v>18717.816129999999</v>
      </c>
      <c r="Q15" s="32"/>
      <c r="R15" s="32"/>
      <c r="S15" s="32"/>
      <c r="T15" s="32"/>
    </row>
    <row r="16" spans="1:20" ht="110.4" x14ac:dyDescent="0.3">
      <c r="A16" s="39" t="s">
        <v>45</v>
      </c>
      <c r="B16" s="40"/>
      <c r="C16" s="40">
        <v>3513.444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>
        <v>3513.444</v>
      </c>
      <c r="Q16" s="32"/>
      <c r="R16" s="32"/>
      <c r="S16" s="32"/>
      <c r="T16" s="32"/>
    </row>
    <row r="17" spans="1:20" ht="110.4" x14ac:dyDescent="0.3">
      <c r="A17" s="39" t="s">
        <v>46</v>
      </c>
      <c r="B17" s="40">
        <v>168.15431000000001</v>
      </c>
      <c r="C17" s="40">
        <v>-59.363100000000003</v>
      </c>
      <c r="D17" s="40"/>
      <c r="E17" s="40"/>
      <c r="F17" s="40"/>
      <c r="G17" s="40">
        <v>28.131</v>
      </c>
      <c r="H17" s="40"/>
      <c r="I17" s="40"/>
      <c r="J17" s="40">
        <v>32.966470000000001</v>
      </c>
      <c r="K17" s="40"/>
      <c r="L17" s="40"/>
      <c r="M17" s="40"/>
      <c r="N17" s="40"/>
      <c r="O17" s="40"/>
      <c r="P17" s="41">
        <v>169.88867999999999</v>
      </c>
      <c r="Q17" s="32"/>
      <c r="R17" s="32"/>
      <c r="S17" s="32"/>
      <c r="T17" s="32"/>
    </row>
    <row r="18" spans="1:20" ht="372.6" x14ac:dyDescent="0.3">
      <c r="A18" s="39" t="s">
        <v>47</v>
      </c>
      <c r="B18" s="40">
        <v>13516.309719999999</v>
      </c>
      <c r="C18" s="40">
        <v>14908.24156</v>
      </c>
      <c r="D18" s="40">
        <v>1830</v>
      </c>
      <c r="E18" s="40">
        <v>866.22497999999996</v>
      </c>
      <c r="F18" s="40">
        <v>-98.60248</v>
      </c>
      <c r="G18" s="40">
        <v>2402.2965300000001</v>
      </c>
      <c r="H18" s="40">
        <v>1050.98062</v>
      </c>
      <c r="I18" s="40">
        <v>200.65899999999999</v>
      </c>
      <c r="J18" s="40">
        <v>3324.4118400000002</v>
      </c>
      <c r="K18" s="40">
        <v>2864.2830300000001</v>
      </c>
      <c r="L18" s="40">
        <v>949.28099999999995</v>
      </c>
      <c r="M18" s="40">
        <v>2307.9079000000002</v>
      </c>
      <c r="N18" s="40">
        <v>1745.8929800000001</v>
      </c>
      <c r="O18" s="40">
        <v>819.50900000000001</v>
      </c>
      <c r="P18" s="41">
        <v>46687.395680000001</v>
      </c>
      <c r="Q18" s="32"/>
      <c r="R18" s="32"/>
      <c r="S18" s="32"/>
      <c r="T18" s="32"/>
    </row>
    <row r="19" spans="1:20" ht="179.4" x14ac:dyDescent="0.3">
      <c r="A19" s="39" t="s">
        <v>48</v>
      </c>
      <c r="B19" s="40">
        <v>189764.57443000001</v>
      </c>
      <c r="C19" s="40">
        <v>75037.642999999996</v>
      </c>
      <c r="D19" s="40">
        <v>34612.584999999999</v>
      </c>
      <c r="E19" s="40">
        <v>23082.681710000001</v>
      </c>
      <c r="F19" s="40">
        <v>6664.4242199999999</v>
      </c>
      <c r="G19" s="40">
        <v>27700</v>
      </c>
      <c r="H19" s="40">
        <v>12132.2202</v>
      </c>
      <c r="I19" s="40">
        <v>3321</v>
      </c>
      <c r="J19" s="40">
        <v>19176.237000000001</v>
      </c>
      <c r="K19" s="40">
        <v>6850.3625400000001</v>
      </c>
      <c r="L19" s="40">
        <v>30107</v>
      </c>
      <c r="M19" s="40">
        <v>11600.78312</v>
      </c>
      <c r="N19" s="40">
        <v>22991.047589999998</v>
      </c>
      <c r="O19" s="40">
        <v>5686.9376099999999</v>
      </c>
      <c r="P19" s="41">
        <v>468727.49641999998</v>
      </c>
      <c r="Q19" s="32"/>
      <c r="R19" s="32"/>
      <c r="S19" s="32"/>
      <c r="T19" s="32"/>
    </row>
    <row r="20" spans="1:20" ht="110.4" x14ac:dyDescent="0.3">
      <c r="A20" s="39" t="s">
        <v>49</v>
      </c>
      <c r="B20" s="40">
        <v>13109.224109999999</v>
      </c>
      <c r="C20" s="40">
        <v>1778.501</v>
      </c>
      <c r="D20" s="40">
        <v>1771.0740000000001</v>
      </c>
      <c r="E20" s="40">
        <v>6.0000000000000002E-5</v>
      </c>
      <c r="F20" s="40">
        <v>416.02499999999998</v>
      </c>
      <c r="G20" s="40">
        <v>1700</v>
      </c>
      <c r="H20" s="40">
        <v>860.41</v>
      </c>
      <c r="I20" s="40"/>
      <c r="J20" s="40">
        <v>929</v>
      </c>
      <c r="K20" s="40">
        <v>677.9</v>
      </c>
      <c r="L20" s="40">
        <v>1133.5908300000001</v>
      </c>
      <c r="M20" s="40"/>
      <c r="N20" s="40">
        <v>1027.3443299999999</v>
      </c>
      <c r="O20" s="40">
        <v>-86.5</v>
      </c>
      <c r="P20" s="41">
        <v>23316.569329999998</v>
      </c>
      <c r="Q20" s="32"/>
      <c r="R20" s="32"/>
      <c r="S20" s="32"/>
      <c r="T20" s="32"/>
    </row>
    <row r="21" spans="1:20" ht="151.80000000000001" x14ac:dyDescent="0.3">
      <c r="A21" s="39" t="s">
        <v>50</v>
      </c>
      <c r="B21" s="40">
        <v>-7.7585100000000002</v>
      </c>
      <c r="C21" s="40">
        <v>51.154899999999998</v>
      </c>
      <c r="D21" s="40"/>
      <c r="E21" s="40"/>
      <c r="F21" s="40">
        <v>-2.5007999999999999</v>
      </c>
      <c r="G21" s="40"/>
      <c r="H21" s="40">
        <v>3.2360000000000002</v>
      </c>
      <c r="I21" s="40"/>
      <c r="J21" s="40">
        <v>3.9845199999999998</v>
      </c>
      <c r="K21" s="40"/>
      <c r="L21" s="40"/>
      <c r="M21" s="40"/>
      <c r="N21" s="40"/>
      <c r="O21" s="40"/>
      <c r="P21" s="41">
        <v>48.116109999999999</v>
      </c>
      <c r="Q21" s="32"/>
      <c r="R21" s="32"/>
      <c r="S21" s="32"/>
      <c r="T21" s="32"/>
    </row>
    <row r="22" spans="1:20" ht="96.6" x14ac:dyDescent="0.3">
      <c r="A22" s="39" t="s">
        <v>51</v>
      </c>
      <c r="B22" s="40">
        <v>150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>
        <v>150</v>
      </c>
      <c r="Q22" s="32"/>
      <c r="R22" s="32"/>
      <c r="S22" s="32"/>
      <c r="T22" s="32"/>
    </row>
    <row r="23" spans="1:20" ht="138" x14ac:dyDescent="0.3">
      <c r="A23" s="39" t="s">
        <v>52</v>
      </c>
      <c r="B23" s="40">
        <v>-217.13050999999999</v>
      </c>
      <c r="C23" s="40">
        <v>2121.1185300000002</v>
      </c>
      <c r="D23" s="40">
        <v>313.01195000000001</v>
      </c>
      <c r="E23" s="40">
        <v>120.16175</v>
      </c>
      <c r="F23" s="40">
        <v>86.197000000000003</v>
      </c>
      <c r="G23" s="40">
        <v>320</v>
      </c>
      <c r="H23" s="40">
        <v>49.507620000000003</v>
      </c>
      <c r="I23" s="40">
        <v>28.3</v>
      </c>
      <c r="J23" s="40">
        <v>1021.28101</v>
      </c>
      <c r="K23" s="40">
        <v>-160.64386999999999</v>
      </c>
      <c r="L23" s="40">
        <v>1213.3810000000001</v>
      </c>
      <c r="M23" s="40"/>
      <c r="N23" s="40">
        <v>443.05599999999998</v>
      </c>
      <c r="O23" s="40">
        <v>-1623.3485900000001</v>
      </c>
      <c r="P23" s="41">
        <v>3714.8918899999999</v>
      </c>
      <c r="Q23" s="32"/>
      <c r="R23" s="32"/>
      <c r="S23" s="32"/>
      <c r="T23" s="32"/>
    </row>
    <row r="24" spans="1:20" ht="82.8" x14ac:dyDescent="0.3">
      <c r="A24" s="39" t="s">
        <v>53</v>
      </c>
      <c r="B24" s="40"/>
      <c r="C24" s="40"/>
      <c r="D24" s="40"/>
      <c r="E24" s="40"/>
      <c r="F24" s="40"/>
      <c r="G24" s="40"/>
      <c r="H24" s="40">
        <v>-13.782999999999999</v>
      </c>
      <c r="I24" s="40"/>
      <c r="J24" s="40">
        <v>24.2</v>
      </c>
      <c r="K24" s="40"/>
      <c r="L24" s="40"/>
      <c r="M24" s="40"/>
      <c r="N24" s="40"/>
      <c r="O24" s="40"/>
      <c r="P24" s="41">
        <v>10.417</v>
      </c>
      <c r="Q24" s="32"/>
      <c r="R24" s="32"/>
      <c r="S24" s="32"/>
      <c r="T24" s="32"/>
    </row>
    <row r="25" spans="1:20" ht="138" x14ac:dyDescent="0.3">
      <c r="A25" s="39" t="s">
        <v>54</v>
      </c>
      <c r="B25" s="40">
        <v>62376.985249999998</v>
      </c>
      <c r="C25" s="40">
        <v>28398.449120000001</v>
      </c>
      <c r="D25" s="40">
        <v>13148.319</v>
      </c>
      <c r="E25" s="40">
        <v>17063.288</v>
      </c>
      <c r="F25" s="40">
        <v>1052.8</v>
      </c>
      <c r="G25" s="40">
        <v>2256.1380100000001</v>
      </c>
      <c r="H25" s="40">
        <v>2508.63</v>
      </c>
      <c r="I25" s="40">
        <v>1443.61</v>
      </c>
      <c r="J25" s="40">
        <v>6634.38</v>
      </c>
      <c r="K25" s="40">
        <v>1437.2758200000001</v>
      </c>
      <c r="L25" s="40">
        <v>6077.2</v>
      </c>
      <c r="M25" s="40">
        <v>2494.5</v>
      </c>
      <c r="N25" s="40">
        <v>7836.6660000000002</v>
      </c>
      <c r="O25" s="40">
        <v>2303.14311</v>
      </c>
      <c r="P25" s="41">
        <v>155031.38430999999</v>
      </c>
      <c r="Q25" s="32"/>
      <c r="R25" s="32"/>
      <c r="S25" s="32"/>
      <c r="T25" s="32"/>
    </row>
    <row r="26" spans="1:20" ht="82.8" x14ac:dyDescent="0.3">
      <c r="A26" s="39" t="s">
        <v>55</v>
      </c>
      <c r="B26" s="40">
        <v>35769.974130000002</v>
      </c>
      <c r="C26" s="40">
        <v>8128.6439300000002</v>
      </c>
      <c r="D26" s="40">
        <v>753.11229000000003</v>
      </c>
      <c r="E26" s="40">
        <v>806.55814999999996</v>
      </c>
      <c r="F26" s="40">
        <v>420.60322000000002</v>
      </c>
      <c r="G26" s="40">
        <v>3482.6950000000002</v>
      </c>
      <c r="H26" s="40">
        <v>644.11073999999996</v>
      </c>
      <c r="I26" s="40">
        <v>450</v>
      </c>
      <c r="J26" s="40">
        <v>4521.2313400000003</v>
      </c>
      <c r="K26" s="40">
        <v>594.38154999999995</v>
      </c>
      <c r="L26" s="40">
        <v>2928.0345000000002</v>
      </c>
      <c r="M26" s="40">
        <v>189.38236000000001</v>
      </c>
      <c r="N26" s="40">
        <v>3166.61168</v>
      </c>
      <c r="O26" s="40">
        <v>819.11415</v>
      </c>
      <c r="P26" s="41">
        <v>62674.45304</v>
      </c>
      <c r="Q26" s="32"/>
      <c r="R26" s="32"/>
      <c r="S26" s="32"/>
      <c r="T26" s="32"/>
    </row>
    <row r="27" spans="1:20" ht="110.4" x14ac:dyDescent="0.3">
      <c r="A27" s="39" t="s">
        <v>56</v>
      </c>
      <c r="B27" s="40">
        <v>3773.51224</v>
      </c>
      <c r="C27" s="40">
        <v>978.52410999999995</v>
      </c>
      <c r="D27" s="40">
        <v>290.97027000000003</v>
      </c>
      <c r="E27" s="40">
        <v>360</v>
      </c>
      <c r="F27" s="40">
        <v>32.335920000000002</v>
      </c>
      <c r="G27" s="40">
        <v>288.38600000000002</v>
      </c>
      <c r="H27" s="40">
        <v>142.68871999999999</v>
      </c>
      <c r="I27" s="40">
        <v>12.62303</v>
      </c>
      <c r="J27" s="40">
        <v>295.10000000000002</v>
      </c>
      <c r="K27" s="40">
        <v>41.603540000000002</v>
      </c>
      <c r="L27" s="40">
        <v>150.36052000000001</v>
      </c>
      <c r="M27" s="40">
        <v>-26.792390000000001</v>
      </c>
      <c r="N27" s="40">
        <v>99.262119999999996</v>
      </c>
      <c r="O27" s="40">
        <v>-292.63666000000001</v>
      </c>
      <c r="P27" s="41">
        <v>6145.9374200000002</v>
      </c>
      <c r="Q27" s="32"/>
      <c r="R27" s="32"/>
      <c r="S27" s="32"/>
      <c r="T27" s="32"/>
    </row>
    <row r="28" spans="1:20" ht="55.2" x14ac:dyDescent="0.3">
      <c r="A28" s="39" t="s">
        <v>57</v>
      </c>
      <c r="B28" s="40"/>
      <c r="C28" s="40"/>
      <c r="D28" s="40"/>
      <c r="E28" s="40"/>
      <c r="F28" s="40"/>
      <c r="G28" s="40"/>
      <c r="H28" s="40"/>
      <c r="I28" s="40"/>
      <c r="J28" s="40"/>
      <c r="K28" s="40">
        <v>-3.9171299999999998</v>
      </c>
      <c r="L28" s="40"/>
      <c r="M28" s="40"/>
      <c r="N28" s="40"/>
      <c r="O28" s="40"/>
      <c r="P28" s="41">
        <v>-3.9171299999999998</v>
      </c>
      <c r="Q28" s="32"/>
      <c r="R28" s="32"/>
      <c r="S28" s="32"/>
      <c r="T28" s="32"/>
    </row>
    <row r="29" spans="1:20" ht="82.8" x14ac:dyDescent="0.3">
      <c r="A29" s="39" t="s">
        <v>58</v>
      </c>
      <c r="B29" s="40">
        <v>6697.1695300000001</v>
      </c>
      <c r="C29" s="40">
        <v>72</v>
      </c>
      <c r="D29" s="40"/>
      <c r="E29" s="40">
        <v>204.60749999999999</v>
      </c>
      <c r="F29" s="40">
        <v>99.828000000000003</v>
      </c>
      <c r="G29" s="40">
        <v>260</v>
      </c>
      <c r="H29" s="40">
        <v>86.438299999999998</v>
      </c>
      <c r="I29" s="40"/>
      <c r="J29" s="40">
        <v>382.46825999999999</v>
      </c>
      <c r="K29" s="40">
        <v>63.208860000000001</v>
      </c>
      <c r="L29" s="40"/>
      <c r="M29" s="40">
        <v>228.57026999999999</v>
      </c>
      <c r="N29" s="40">
        <v>151.31399999999999</v>
      </c>
      <c r="O29" s="40"/>
      <c r="P29" s="41">
        <v>8245.6047199999994</v>
      </c>
      <c r="Q29" s="32"/>
      <c r="R29" s="32"/>
      <c r="S29" s="32"/>
      <c r="T29" s="32"/>
    </row>
    <row r="30" spans="1:20" ht="110.4" x14ac:dyDescent="0.3">
      <c r="A30" s="39" t="s">
        <v>59</v>
      </c>
      <c r="B30" s="40">
        <v>1052.5116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>
        <v>1052.5116</v>
      </c>
      <c r="Q30" s="32"/>
      <c r="R30" s="32"/>
      <c r="S30" s="32"/>
      <c r="T30" s="32"/>
    </row>
    <row r="31" spans="1:20" ht="55.2" x14ac:dyDescent="0.3">
      <c r="A31" s="39" t="s">
        <v>60</v>
      </c>
      <c r="B31" s="40"/>
      <c r="C31" s="40">
        <v>27991.71428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>
        <v>27991.71428</v>
      </c>
      <c r="Q31" s="32"/>
      <c r="R31" s="32"/>
      <c r="S31" s="32"/>
      <c r="T31" s="32"/>
    </row>
    <row r="32" spans="1:20" ht="41.4" x14ac:dyDescent="0.3">
      <c r="A32" s="39" t="s">
        <v>61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2320.9585499999998</v>
      </c>
      <c r="O32" s="40"/>
      <c r="P32" s="41">
        <v>2320.9585499999998</v>
      </c>
      <c r="Q32" s="32"/>
      <c r="R32" s="32"/>
      <c r="S32" s="32"/>
      <c r="T32" s="32"/>
    </row>
    <row r="33" spans="1:20" ht="82.8" x14ac:dyDescent="0.3">
      <c r="A33" s="39" t="s">
        <v>62</v>
      </c>
      <c r="B33" s="40"/>
      <c r="C33" s="40"/>
      <c r="D33" s="40"/>
      <c r="E33" s="40"/>
      <c r="F33" s="40"/>
      <c r="G33" s="40"/>
      <c r="H33" s="40"/>
      <c r="I33" s="40">
        <v>5635.6531000000004</v>
      </c>
      <c r="J33" s="40"/>
      <c r="K33" s="40"/>
      <c r="L33" s="40"/>
      <c r="M33" s="40"/>
      <c r="N33" s="40"/>
      <c r="O33" s="40"/>
      <c r="P33" s="41">
        <v>5635.6531000000004</v>
      </c>
      <c r="Q33" s="32"/>
      <c r="R33" s="32"/>
      <c r="S33" s="32"/>
      <c r="T33" s="32"/>
    </row>
    <row r="34" spans="1:20" ht="82.8" x14ac:dyDescent="0.3">
      <c r="A34" s="39" t="s">
        <v>63</v>
      </c>
      <c r="B34" s="40"/>
      <c r="C34" s="40">
        <v>113.304</v>
      </c>
      <c r="D34" s="40"/>
      <c r="E34" s="40"/>
      <c r="F34" s="40"/>
      <c r="G34" s="40"/>
      <c r="H34" s="40">
        <v>11.33</v>
      </c>
      <c r="I34" s="40"/>
      <c r="J34" s="40"/>
      <c r="K34" s="40"/>
      <c r="L34" s="40"/>
      <c r="M34" s="40">
        <v>12.22</v>
      </c>
      <c r="N34" s="40"/>
      <c r="O34" s="40"/>
      <c r="P34" s="41">
        <v>136.85400000000001</v>
      </c>
      <c r="Q34" s="32"/>
      <c r="R34" s="32"/>
      <c r="S34" s="32"/>
      <c r="T34" s="32"/>
    </row>
    <row r="35" spans="1:20" ht="82.8" x14ac:dyDescent="0.3">
      <c r="A35" s="39" t="s">
        <v>64</v>
      </c>
      <c r="B35" s="40"/>
      <c r="C35" s="40"/>
      <c r="D35" s="40"/>
      <c r="E35" s="40"/>
      <c r="F35" s="40"/>
      <c r="G35" s="40"/>
      <c r="H35" s="40"/>
      <c r="I35" s="40">
        <v>9484.7248799999998</v>
      </c>
      <c r="J35" s="40"/>
      <c r="K35" s="40"/>
      <c r="L35" s="40"/>
      <c r="M35" s="40"/>
      <c r="N35" s="40"/>
      <c r="O35" s="40"/>
      <c r="P35" s="41">
        <v>9484.7248799999998</v>
      </c>
      <c r="Q35" s="32"/>
      <c r="R35" s="32"/>
      <c r="S35" s="32"/>
      <c r="T35" s="32"/>
    </row>
    <row r="36" spans="1:20" ht="82.8" x14ac:dyDescent="0.3">
      <c r="A36" s="39" t="s">
        <v>65</v>
      </c>
      <c r="B36" s="40">
        <v>3154.6973600000001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>
        <v>3154.6973600000001</v>
      </c>
      <c r="Q36" s="32"/>
      <c r="R36" s="32"/>
      <c r="S36" s="32"/>
      <c r="T36" s="32"/>
    </row>
    <row r="37" spans="1:20" ht="96.6" x14ac:dyDescent="0.3">
      <c r="A37" s="39" t="s">
        <v>66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>
        <v>-18117.00675</v>
      </c>
      <c r="O37" s="40"/>
      <c r="P37" s="41">
        <v>-18117.00675</v>
      </c>
      <c r="Q37" s="32"/>
      <c r="R37" s="32"/>
      <c r="S37" s="32"/>
      <c r="T37" s="32"/>
    </row>
    <row r="38" spans="1:20" ht="69" x14ac:dyDescent="0.3">
      <c r="A38" s="39" t="s">
        <v>67</v>
      </c>
      <c r="B38" s="40">
        <v>259.5976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1">
        <v>259.5976</v>
      </c>
      <c r="Q38" s="32"/>
      <c r="R38" s="32"/>
      <c r="S38" s="32"/>
      <c r="T38" s="32"/>
    </row>
    <row r="39" spans="1:20" ht="55.2" x14ac:dyDescent="0.3">
      <c r="A39" s="39" t="s">
        <v>68</v>
      </c>
      <c r="B39" s="40"/>
      <c r="C39" s="40"/>
      <c r="D39" s="40"/>
      <c r="E39" s="40"/>
      <c r="F39" s="40"/>
      <c r="G39" s="40"/>
      <c r="H39" s="40"/>
      <c r="I39" s="40"/>
      <c r="J39" s="40">
        <v>39527</v>
      </c>
      <c r="K39" s="40"/>
      <c r="L39" s="40"/>
      <c r="M39" s="40"/>
      <c r="N39" s="40"/>
      <c r="O39" s="40"/>
      <c r="P39" s="41">
        <v>39527</v>
      </c>
      <c r="Q39" s="32"/>
      <c r="R39" s="32"/>
      <c r="S39" s="32"/>
      <c r="T39" s="32"/>
    </row>
    <row r="40" spans="1:20" ht="55.2" x14ac:dyDescent="0.3">
      <c r="A40" s="39" t="s">
        <v>69</v>
      </c>
      <c r="B40" s="40">
        <v>-1444.2453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>
        <v>-1444.2453</v>
      </c>
      <c r="Q40" s="32"/>
      <c r="R40" s="32"/>
      <c r="S40" s="32"/>
      <c r="T40" s="32"/>
    </row>
    <row r="41" spans="1:20" ht="41.4" x14ac:dyDescent="0.3">
      <c r="A41" s="39" t="s">
        <v>70</v>
      </c>
      <c r="B41" s="40"/>
      <c r="C41" s="40">
        <v>300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>
        <v>300</v>
      </c>
      <c r="Q41" s="32"/>
      <c r="R41" s="32"/>
      <c r="S41" s="32"/>
      <c r="T41" s="32"/>
    </row>
    <row r="42" spans="1:20" ht="41.4" x14ac:dyDescent="0.3">
      <c r="A42" s="39" t="s">
        <v>71</v>
      </c>
      <c r="B42" s="40">
        <v>464.91</v>
      </c>
      <c r="C42" s="40"/>
      <c r="D42" s="40"/>
      <c r="E42" s="40">
        <v>450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>
        <v>914.91</v>
      </c>
      <c r="Q42" s="32"/>
      <c r="R42" s="32"/>
      <c r="S42" s="32"/>
      <c r="T42" s="32"/>
    </row>
    <row r="43" spans="1:20" ht="69" x14ac:dyDescent="0.3">
      <c r="A43" s="39" t="s">
        <v>72</v>
      </c>
      <c r="B43" s="40">
        <v>31.794499999999999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>
        <v>31.794499999999999</v>
      </c>
      <c r="Q43" s="32"/>
      <c r="R43" s="32"/>
      <c r="S43" s="32"/>
      <c r="T43" s="32"/>
    </row>
    <row r="44" spans="1:20" ht="41.4" x14ac:dyDescent="0.3">
      <c r="A44" s="39" t="s">
        <v>73</v>
      </c>
      <c r="B44" s="40"/>
      <c r="C44" s="40"/>
      <c r="D44" s="40">
        <v>49</v>
      </c>
      <c r="E44" s="40"/>
      <c r="F44" s="40"/>
      <c r="G44" s="40"/>
      <c r="H44" s="40"/>
      <c r="I44" s="40"/>
      <c r="J44" s="40"/>
      <c r="K44" s="40"/>
      <c r="L44" s="40"/>
      <c r="M44" s="40">
        <v>-2.9</v>
      </c>
      <c r="N44" s="40"/>
      <c r="O44" s="40"/>
      <c r="P44" s="41">
        <v>46.1</v>
      </c>
      <c r="Q44" s="32"/>
      <c r="R44" s="32"/>
      <c r="S44" s="32"/>
      <c r="T44" s="32"/>
    </row>
    <row r="45" spans="1:20" ht="69" x14ac:dyDescent="0.3">
      <c r="A45" s="39" t="s">
        <v>74</v>
      </c>
      <c r="B45" s="40">
        <v>219.011</v>
      </c>
      <c r="C45" s="40"/>
      <c r="D45" s="40"/>
      <c r="E45" s="40"/>
      <c r="F45" s="40"/>
      <c r="G45" s="40">
        <v>9.7764600000000002</v>
      </c>
      <c r="H45" s="40"/>
      <c r="I45" s="40"/>
      <c r="J45" s="40">
        <v>24</v>
      </c>
      <c r="K45" s="40"/>
      <c r="L45" s="40"/>
      <c r="M45" s="40">
        <v>22.534490000000002</v>
      </c>
      <c r="N45" s="40"/>
      <c r="O45" s="40"/>
      <c r="P45" s="41">
        <v>275.32195000000002</v>
      </c>
      <c r="Q45" s="32"/>
      <c r="R45" s="32"/>
      <c r="S45" s="32"/>
      <c r="T45" s="32"/>
    </row>
    <row r="46" spans="1:20" ht="55.2" x14ac:dyDescent="0.3">
      <c r="A46" s="39" t="s">
        <v>75</v>
      </c>
      <c r="B46" s="40">
        <v>-261.08496000000002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1">
        <v>-261.08496000000002</v>
      </c>
      <c r="Q46" s="32"/>
      <c r="R46" s="32"/>
      <c r="S46" s="32"/>
      <c r="T46" s="32"/>
    </row>
    <row r="47" spans="1:20" ht="55.2" x14ac:dyDescent="0.3">
      <c r="A47" s="39" t="s">
        <v>76</v>
      </c>
      <c r="B47" s="40">
        <v>12718.862230000001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>
        <v>19500.738600000001</v>
      </c>
      <c r="O47" s="40"/>
      <c r="P47" s="41">
        <v>32219.600829999999</v>
      </c>
      <c r="Q47" s="32"/>
      <c r="R47" s="32"/>
      <c r="S47" s="32"/>
      <c r="T47" s="32"/>
    </row>
    <row r="48" spans="1:20" ht="82.8" x14ac:dyDescent="0.3">
      <c r="A48" s="39" t="s">
        <v>77</v>
      </c>
      <c r="B48" s="40">
        <v>-1444.2453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>
        <v>-1444.2453</v>
      </c>
      <c r="Q48" s="32"/>
      <c r="R48" s="32"/>
      <c r="S48" s="32"/>
      <c r="T48" s="32"/>
    </row>
    <row r="49" spans="1:20" ht="69" x14ac:dyDescent="0.3">
      <c r="A49" s="39" t="s">
        <v>78</v>
      </c>
      <c r="B49" s="40"/>
      <c r="C49" s="40">
        <v>350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1">
        <v>350</v>
      </c>
      <c r="Q49" s="32"/>
      <c r="R49" s="32"/>
      <c r="S49" s="32"/>
      <c r="T49" s="32"/>
    </row>
    <row r="50" spans="1:20" ht="96.6" x14ac:dyDescent="0.3">
      <c r="A50" s="39" t="s">
        <v>79</v>
      </c>
      <c r="B50" s="40">
        <v>488.06695999999999</v>
      </c>
      <c r="C50" s="40">
        <v>1336.82485</v>
      </c>
      <c r="D50" s="40">
        <v>-34.168120000000002</v>
      </c>
      <c r="E50" s="40">
        <v>699.92399999999998</v>
      </c>
      <c r="F50" s="40"/>
      <c r="G50" s="40"/>
      <c r="H50" s="40"/>
      <c r="I50" s="40"/>
      <c r="J50" s="40">
        <v>1760</v>
      </c>
      <c r="K50" s="40"/>
      <c r="L50" s="40"/>
      <c r="M50" s="40"/>
      <c r="N50" s="40"/>
      <c r="O50" s="40"/>
      <c r="P50" s="41">
        <v>4250.6476899999998</v>
      </c>
      <c r="Q50" s="32"/>
      <c r="R50" s="32"/>
      <c r="S50" s="32"/>
      <c r="T50" s="32"/>
    </row>
    <row r="51" spans="1:20" ht="110.4" x14ac:dyDescent="0.3">
      <c r="A51" s="39" t="s">
        <v>80</v>
      </c>
      <c r="B51" s="40">
        <v>13059.4018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>
        <v>13059.4018</v>
      </c>
      <c r="Q51" s="32"/>
      <c r="R51" s="32"/>
      <c r="S51" s="32"/>
      <c r="T51" s="32"/>
    </row>
    <row r="52" spans="1:20" x14ac:dyDescent="0.3">
      <c r="A52" s="38" t="s">
        <v>81</v>
      </c>
      <c r="B52" s="41">
        <v>587189.34528999997</v>
      </c>
      <c r="C52" s="41">
        <v>294088.55404999998</v>
      </c>
      <c r="D52" s="41">
        <v>149468.33624999999</v>
      </c>
      <c r="E52" s="41">
        <v>112423.20984</v>
      </c>
      <c r="F52" s="41">
        <v>32265.571169999999</v>
      </c>
      <c r="G52" s="41">
        <v>162908.62104</v>
      </c>
      <c r="H52" s="41">
        <v>36886.044589999998</v>
      </c>
      <c r="I52" s="41">
        <v>28691.970010000001</v>
      </c>
      <c r="J52" s="41">
        <v>154935.95220999999</v>
      </c>
      <c r="K52" s="41">
        <v>47322.999450000003</v>
      </c>
      <c r="L52" s="41">
        <v>159464.52976999999</v>
      </c>
      <c r="M52" s="41">
        <v>57470.742590000002</v>
      </c>
      <c r="N52" s="41">
        <v>70607.800669999997</v>
      </c>
      <c r="O52" s="41">
        <v>26798.224610000001</v>
      </c>
      <c r="P52" s="41">
        <v>1920521.90154</v>
      </c>
      <c r="Q52" s="31"/>
      <c r="R52" s="31"/>
      <c r="S52" s="31"/>
      <c r="T52" s="31"/>
    </row>
    <row r="53" spans="1:20" ht="12.6" customHeight="1" x14ac:dyDescent="0.3"/>
    <row r="54" spans="1:20" x14ac:dyDescent="0.3">
      <c r="A54" s="37" t="s">
        <v>137</v>
      </c>
    </row>
  </sheetData>
  <pageMargins left="0.23622047244094491" right="0.2" top="0.36" bottom="0.3" header="0.31496062992125984" footer="0.17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Бюджетополучатели</vt:lpstr>
      <vt:lpstr>Муниципальные районы</vt:lpstr>
      <vt:lpstr>EndData</vt:lpstr>
      <vt:lpstr>EndData1</vt:lpstr>
      <vt:lpstr>EndData2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2017-02-02T02:03:20Z</dcterms:modified>
</cp:coreProperties>
</file>