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8" windowWidth="14808" windowHeight="7956" activeTab="1"/>
  </bookViews>
  <sheets>
    <sheet name="Бюджетополучатели" sheetId="1" r:id="rId1"/>
    <sheet name="Муниципальные районы" sheetId="2" r:id="rId2"/>
  </sheets>
  <definedNames>
    <definedName name="EndData">Бюджетополучатели!$E$5</definedName>
    <definedName name="EndData1">Бюджетополучатели!$E$2</definedName>
    <definedName name="EndData2">'Муниципальные районы'!$A$1</definedName>
    <definedName name="period">Бюджетополучатели!$E$6</definedName>
    <definedName name="StartData">Бюджетополучатели!$E$4</definedName>
    <definedName name="StartData1">Бюджетополучатели!$E$1</definedName>
    <definedName name="Year">Бюджетополучатели!$E$8</definedName>
    <definedName name="_xlnm.Print_Titles" localSheetId="0">Бюджетополучатели!$21:$22</definedName>
    <definedName name="_xlnm.Print_Titles" localSheetId="1">'Муниципальные районы'!$1:$4</definedName>
    <definedName name="_xlnm.Print_Area" localSheetId="0">Бюджетополучатели!$A$1:$D$66</definedName>
    <definedName name="_xlnm.Print_Area" localSheetId="1">'Муниципальные районы'!$A$1:$P$34</definedName>
  </definedNames>
  <calcPr calcId="162913"/>
</workbook>
</file>

<file path=xl/calcChain.xml><?xml version="1.0" encoding="utf-8"?>
<calcChain xmlns="http://schemas.openxmlformats.org/spreadsheetml/2006/main">
  <c r="D14" i="1" l="1"/>
  <c r="D11" i="1" l="1"/>
  <c r="D10" i="1" s="1"/>
  <c r="D6" i="1" s="1"/>
  <c r="H1" i="1" l="1"/>
  <c r="F1" i="1" l="1"/>
  <c r="E6" i="1" s="1"/>
  <c r="A2" i="1" s="1"/>
  <c r="E3" i="1" l="1"/>
  <c r="G3" i="1" s="1"/>
  <c r="A12" i="1" s="1"/>
  <c r="F3" i="1" l="1"/>
  <c r="A3" i="2"/>
  <c r="G1" i="1" l="1"/>
  <c r="A5" i="1" s="1"/>
  <c r="G2" i="1"/>
  <c r="F2" i="1"/>
</calcChain>
</file>

<file path=xl/sharedStrings.xml><?xml version="1.0" encoding="utf-8"?>
<sst xmlns="http://schemas.openxmlformats.org/spreadsheetml/2006/main" count="110" uniqueCount="108">
  <si>
    <t>тыс.рублей</t>
  </si>
  <si>
    <t>Собственные доходы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</si>
  <si>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</si>
  <si>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</si>
  <si>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</si>
  <si>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</si>
  <si>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</si>
  <si>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</si>
  <si>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</si>
  <si>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БАЛАНС</t>
  </si>
  <si>
    <t>Финансовая помощь из федерального бюджета</t>
  </si>
  <si>
    <t>в т.ч. целевые средства</t>
  </si>
  <si>
    <t>ИТОГО ДОХОДОВ</t>
  </si>
  <si>
    <t>ИТОГО РАСХОДОВ</t>
  </si>
  <si>
    <t>из них:</t>
  </si>
  <si>
    <t>целевые средства:</t>
  </si>
  <si>
    <t>Расшифровка расходов: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</si>
  <si>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</si>
  <si>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</si>
  <si>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</si>
  <si>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</si>
  <si>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</si>
  <si>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</si>
  <si>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</si>
  <si>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</si>
  <si>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</si>
  <si>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</si>
  <si>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</si>
  <si>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</si>
  <si>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</si>
  <si>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</si>
  <si>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</si>
  <si>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</si>
  <si>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Дотации на выравнивание бюджетной обеспеченности поселений</t>
  </si>
  <si>
    <t>Дотации на выравнивание бюджетной обеспеченности муниципальных районов (городских округов)</t>
  </si>
  <si>
    <t>Дотации на поддержку мер по обеспечению сбалансированности бюджетов</t>
  </si>
  <si>
    <t>Субсидии местным бюджетам, связанные с выравниванием обеспеченности муниципальных образований в Камчатском крае по реализации ими их расходных обязательств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</si>
  <si>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инвестиционных мероприятий и субсидий, которым присвоены отдельные коды)</t>
  </si>
  <si>
    <t>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ответственности, предусмотренной законом Камчатского края</t>
  </si>
  <si>
    <t>Субвенции муниципальным районам в Камчатском крае для осуществления  полномочий органов государственной власти Камчатского края по расчету и предоставлению дотаций  бюджетам поселений</t>
  </si>
  <si>
    <t>Субвенции для осуществления  государственных полномочий Камчатского края по образованию и организации деятельности комиссий по делам несовершеннолетних и защите их прав муниципальных районов и городских округов в Камчатском крае</t>
  </si>
  <si>
    <t>Субвенции для осуществления отдельных  государственных полномочий Камчатского края  по социальному обслуживанию граждан в Камчатском крае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</si>
  <si>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</si>
  <si>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Камчатского края по вопросам предоставления мер социальной поддержки отдельным категориям граждан, проживающим в Камчатском крае, по проезду на автомобильном транспорте общего пользования городского сообщения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</si>
  <si>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граждан, проживающим в Камчатском крае, по проезду на автомобильном транспорте общего пользования пригородного сообщения</t>
  </si>
  <si>
    <t>Субвенции для осуществления  государственных полномочий по опеке и попечительству в Камчатском крае в части  расходов на выплату вознаграждения опекунам совершеннолетних недееспособных граждан, проживающим в Камчатском крае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</si>
  <si>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</si>
  <si>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</si>
  <si>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</si>
  <si>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</si>
  <si>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</si>
  <si>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</si>
  <si>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</si>
  <si>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</si>
  <si>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на осуществление  государственных полномочий Камчатского края по организации проведения мероприятий по отлову и содержанию безнадзорных животных в Камчатском крае</t>
  </si>
  <si>
    <t>Субвенции для осуществления отдельных государственных полномочий Камчатского края по осуществлению регионального государственного жилищного надзора в отношении юридических лиц, индивидуальных предпринимателей и граждан и по проведению проверок при осуществлении лицензионного контроля в отношении юридических лиц, индивидуальных предпринимателей, осуществляющих деятельность по управлению многоквартирными домами на основании лицензии</t>
  </si>
  <si>
    <t>Расходы, связанные с особым режимом безопасного функционирования закрытых административно-территориальных образований</t>
  </si>
  <si>
    <t>Осуществление первичного воинского учета на территориях, где отсутствуют военные комиссариаты</t>
  </si>
  <si>
    <t>Выплата единовременного пособия при всех формах устройства детей, лишенных родительского попечения, в семью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</si>
  <si>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</si>
  <si>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</si>
  <si>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Всего: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</si>
  <si>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</si>
  <si>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</si>
  <si>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</si>
  <si>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</si>
  <si>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</si>
  <si>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</si>
  <si>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</si>
  <si>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</si>
  <si>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</si>
  <si>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Камчатского края</t>
  </si>
  <si>
    <t>Министерство образования и науки Камчатского края</t>
  </si>
  <si>
    <t>Министерство здравоохранения Камчатского края</t>
  </si>
  <si>
    <t>Министерство социального развития и труда Камчатского края</t>
  </si>
  <si>
    <t>Министерство культуры Камчатского края</t>
  </si>
  <si>
    <t>Министерство специальных программ и по делам казачества Камчатского края</t>
  </si>
  <si>
    <t>Агентство по информатизации и связи Камчатского края</t>
  </si>
  <si>
    <t>Министерство имущественных и земельных отношений Камчатского края</t>
  </si>
  <si>
    <t>Агентство записи актов гражданского состояния Камчатского края</t>
  </si>
  <si>
    <t>Агентство по делам архивов Камчатского края</t>
  </si>
  <si>
    <t>Агентство по занятости населения и миграционной политике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</si>
  <si>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</si>
  <si>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</si>
  <si>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</si>
  <si>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</si>
  <si>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технического надзора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</si>
  <si>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</si>
  <si>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</si>
  <si>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Инспекция государственного экологического надзора Камчатского края</t>
  </si>
  <si>
    <t>Государственная инспекция по контролю в сфере закупок Камчатского края</t>
  </si>
  <si>
    <t>Избирательная комиссия Камчатского края</t>
  </si>
  <si>
    <t>Министерство экономического развития и торговли Камчатского края</t>
  </si>
  <si>
    <t>Петропавловск-Камчатская городская территориальная избирательная комиссия</t>
  </si>
  <si>
    <t>Палата Уполномоченных в Камчатском крае</t>
  </si>
  <si>
    <t>Агентство по внутренней политике Камчатского края</t>
  </si>
  <si>
    <t>Министерство спорта и молодежной политики Камчатского края</t>
  </si>
  <si>
    <t>Агентство лесного хозяйства и охраны животного мира Камчатского края</t>
  </si>
  <si>
    <t>Агентство по туризму и внешним связям Камчатского края</t>
  </si>
  <si>
    <t>администрация Корякского округа</t>
  </si>
  <si>
    <t>Министерство территориального развития Камчатского края</t>
  </si>
  <si>
    <t>Агентство инвестиций и предпринимательства Камчатского края</t>
  </si>
  <si>
    <t>Агентство по обращению с отходами Камчатского края</t>
  </si>
  <si>
    <t>28.02.2017</t>
  </si>
  <si>
    <t>01.02.2017</t>
  </si>
  <si>
    <t>Безвозмездные поступления в бюджеты субъектов Российской Федерации от государственной корпорации - Фонда содействия реформированию жилищно-коммунального хозяйства на обеспечение мероприятий по переселению граждан из аварийного жилищного фонда</t>
  </si>
  <si>
    <t>Бюджетный кредит</t>
  </si>
  <si>
    <t>Иные межбюджетные трансферты на обеспечение членов Совета Федерации и их помощников в субъектах Российской Федерации по членам Совета Федерации и их помощникам в рамках непрограммного направления деятельности "Совет Федерации Федерального Собрания Российской Федерации"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</si>
</sst>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22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1"/>
      <color theme="1"/>
      <name val="Times New Roman"/>
      <family val="1"/>
      <charset val="204"/>
    </font>
    <font>
      <sz val="12"/>
      <color theme="0"/>
      <name val="Times New Roman"/>
      <family val="1"/>
    </font>
    <font>
      <sz val="11"/>
      <color theme="0"/>
      <name val="Calibri"/>
      <family val="2"/>
      <scheme val="minor"/>
    </font>
    <font>
      <b/>
      <sz val="11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4" fillId="0" borderId="0" xfId="0" applyFont="1" applyBorder="1" applyAlignment="1">
      <alignment horizontal="right"/>
    </xf>
    <xf numFmtId="164" fontId="3" fillId="0" borderId="4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49" fontId="3" fillId="0" borderId="4" xfId="0" applyNumberFormat="1" applyFont="1" applyBorder="1" applyAlignment="1">
      <alignment horizontal="left" vertical="center" wrapText="1"/>
    </xf>
    <xf numFmtId="0" fontId="6" fillId="2" borderId="0" xfId="0" applyFont="1" applyFill="1" applyBorder="1" applyAlignment="1"/>
    <xf numFmtId="164" fontId="7" fillId="2" borderId="4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2" borderId="0" xfId="0" applyFont="1" applyFill="1" applyBorder="1" applyAlignment="1"/>
    <xf numFmtId="0" fontId="13" fillId="0" borderId="4" xfId="0" applyFont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0" fontId="18" fillId="0" borderId="0" xfId="0" applyFont="1" applyFill="1" applyBorder="1" applyAlignment="1">
      <alignment wrapText="1"/>
    </xf>
    <xf numFmtId="0" fontId="16" fillId="0" borderId="4" xfId="0" applyFont="1" applyFill="1" applyBorder="1" applyAlignment="1">
      <alignment horizontal="center" vertical="top" wrapText="1"/>
    </xf>
    <xf numFmtId="49" fontId="16" fillId="0" borderId="4" xfId="0" applyNumberFormat="1" applyFont="1" applyBorder="1" applyAlignment="1">
      <alignment horizontal="left" vertical="center" wrapText="1"/>
    </xf>
    <xf numFmtId="0" fontId="19" fillId="0" borderId="0" xfId="0" applyNumberFormat="1" applyFont="1"/>
    <xf numFmtId="0" fontId="19" fillId="0" borderId="0" xfId="0" applyFont="1"/>
    <xf numFmtId="14" fontId="19" fillId="0" borderId="0" xfId="0" applyNumberFormat="1" applyFont="1"/>
    <xf numFmtId="49" fontId="5" fillId="2" borderId="4" xfId="0" applyNumberFormat="1" applyFont="1" applyFill="1" applyBorder="1" applyAlignment="1">
      <alignment horizontal="left" wrapText="1"/>
    </xf>
    <xf numFmtId="0" fontId="20" fillId="0" borderId="0" xfId="0" applyFont="1"/>
    <xf numFmtId="0" fontId="21" fillId="0" borderId="0" xfId="0" applyFont="1"/>
    <xf numFmtId="0" fontId="21" fillId="0" borderId="4" xfId="0" applyFont="1" applyBorder="1" applyAlignment="1">
      <alignment horizontal="left" vertical="center" wrapText="1"/>
    </xf>
    <xf numFmtId="164" fontId="10" fillId="2" borderId="4" xfId="0" applyNumberFormat="1" applyFont="1" applyFill="1" applyBorder="1" applyAlignment="1">
      <alignment horizontal="center" vertical="center" wrapText="1"/>
    </xf>
    <xf numFmtId="164" fontId="10" fillId="2" borderId="4" xfId="0" applyNumberFormat="1" applyFont="1" applyFill="1" applyBorder="1" applyAlignment="1">
      <alignment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16" fillId="0" borderId="4" xfId="0" applyNumberFormat="1" applyFont="1" applyBorder="1" applyAlignment="1">
      <alignment horizontal="right"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0" fontId="16" fillId="0" borderId="4" xfId="0" applyFont="1" applyBorder="1" applyAlignment="1">
      <alignment horizontal="left" wrapText="1"/>
    </xf>
    <xf numFmtId="0" fontId="16" fillId="0" borderId="4" xfId="0" applyFont="1" applyBorder="1" applyAlignment="1">
      <alignment horizontal="left"/>
    </xf>
    <xf numFmtId="164" fontId="17" fillId="0" borderId="4" xfId="0" applyNumberFormat="1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left" wrapText="1"/>
    </xf>
    <xf numFmtId="164" fontId="3" fillId="0" borderId="4" xfId="0" applyNumberFormat="1" applyFont="1" applyFill="1" applyBorder="1" applyAlignment="1">
      <alignment horizontal="left" wrapText="1"/>
    </xf>
    <xf numFmtId="0" fontId="0" fillId="0" borderId="0" xfId="0"/>
    <xf numFmtId="164" fontId="2" fillId="0" borderId="4" xfId="0" applyNumberFormat="1" applyFont="1" applyFill="1" applyBorder="1" applyAlignment="1">
      <alignment horizontal="right" wrapText="1"/>
    </xf>
    <xf numFmtId="164" fontId="2" fillId="0" borderId="0" xfId="0" applyNumberFormat="1" applyFont="1" applyFill="1" applyBorder="1" applyAlignment="1">
      <alignment horizontal="right" wrapText="1"/>
    </xf>
    <xf numFmtId="164" fontId="17" fillId="0" borderId="0" xfId="0" applyNumberFormat="1" applyFont="1" applyFill="1" applyBorder="1" applyAlignment="1">
      <alignment horizontal="left" wrapText="1"/>
    </xf>
    <xf numFmtId="0" fontId="17" fillId="0" borderId="0" xfId="0" applyFont="1" applyFill="1" applyBorder="1" applyAlignment="1">
      <alignment horizontal="left" wrapText="1"/>
    </xf>
    <xf numFmtId="0" fontId="0" fillId="0" borderId="0" xfId="0"/>
    <xf numFmtId="164" fontId="3" fillId="0" borderId="4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11" fillId="0" borderId="0" xfId="0" applyFont="1"/>
    <xf numFmtId="0" fontId="12" fillId="2" borderId="0" xfId="0" applyFont="1" applyFill="1" applyBorder="1" applyAlignment="1"/>
    <xf numFmtId="0" fontId="14" fillId="0" borderId="0" xfId="0" applyFont="1"/>
    <xf numFmtId="0" fontId="19" fillId="0" borderId="0" xfId="0" applyFont="1"/>
    <xf numFmtId="164" fontId="3" fillId="0" borderId="6" xfId="0" applyNumberFormat="1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view="pageBreakPreview" zoomScaleNormal="100" zoomScaleSheetLayoutView="100" workbookViewId="0">
      <selection activeCell="A16" sqref="A16:C16"/>
    </sheetView>
  </sheetViews>
  <sheetFormatPr defaultRowHeight="14.4" x14ac:dyDescent="0.3"/>
  <cols>
    <col min="1" max="1" width="73.109375" customWidth="1"/>
    <col min="2" max="2" width="18.109375" customWidth="1"/>
    <col min="3" max="3" width="20.33203125" customWidth="1"/>
    <col min="4" max="4" width="16.5546875" customWidth="1"/>
    <col min="5" max="5" width="12.5546875" customWidth="1"/>
    <col min="6" max="6" width="16" bestFit="1" customWidth="1"/>
    <col min="8" max="8" width="10.109375" bestFit="1" customWidth="1"/>
  </cols>
  <sheetData>
    <row r="1" spans="1:8" ht="15.6" x14ac:dyDescent="0.3">
      <c r="A1" s="38" t="s">
        <v>9</v>
      </c>
      <c r="B1" s="38"/>
      <c r="C1" s="38"/>
      <c r="D1" s="38"/>
      <c r="E1" s="25" t="s">
        <v>104</v>
      </c>
      <c r="F1" s="26" t="str">
        <f>TEXT(E1,"[$-FC19]ММ")</f>
        <v>02</v>
      </c>
      <c r="G1" s="26" t="str">
        <f>TEXT(E1,"[$-FC19]ДД.ММ.ГГГ \г")</f>
        <v>01.02.2017 г</v>
      </c>
      <c r="H1" s="26" t="str">
        <f>TEXT(E1,"[$-FC19]ГГГГ")</f>
        <v>2017</v>
      </c>
    </row>
    <row r="2" spans="1:8" ht="15.6" x14ac:dyDescent="0.3">
      <c r="A2" s="38" t="str">
        <f>CONCATENATE("доходов и расходов краевого бюджета за ",period," ",H1," года")</f>
        <v>доходов и расходов краевого бюджета за февраль 2017 года</v>
      </c>
      <c r="B2" s="38"/>
      <c r="C2" s="38"/>
      <c r="D2" s="38"/>
      <c r="E2" s="25" t="s">
        <v>103</v>
      </c>
      <c r="F2" s="26" t="str">
        <f>TEXT(E2,"[$-FC19]ДД ММММ ГГГ \г")</f>
        <v>28 февраля 2017 г</v>
      </c>
      <c r="G2" s="26" t="str">
        <f>TEXT(E2,"[$-FC19]ДД.ММ.ГГГ \г")</f>
        <v>28.02.2017 г</v>
      </c>
      <c r="H2" s="27"/>
    </row>
    <row r="3" spans="1:8" x14ac:dyDescent="0.3">
      <c r="A3" s="1"/>
      <c r="B3" s="2"/>
      <c r="C3" s="2"/>
      <c r="D3" s="3"/>
      <c r="E3" s="26">
        <f>EndData1+1</f>
        <v>42795</v>
      </c>
      <c r="F3" s="26" t="str">
        <f>TEXT(E3,"[$-FC19]ДД ММММ ГГГ \г")</f>
        <v>01 марта 2017 г</v>
      </c>
      <c r="G3" s="26" t="str">
        <f>TEXT(E3,"[$-FC19]ДД.ММ.ГГГ \г")</f>
        <v>01.03.2017 г</v>
      </c>
      <c r="H3" s="26"/>
    </row>
    <row r="4" spans="1:8" x14ac:dyDescent="0.3">
      <c r="A4" s="4"/>
      <c r="B4" s="5"/>
      <c r="C4" s="5"/>
      <c r="D4" s="6" t="s">
        <v>0</v>
      </c>
      <c r="E4" s="26"/>
      <c r="F4" s="26"/>
      <c r="G4" s="26"/>
      <c r="H4" s="26"/>
    </row>
    <row r="5" spans="1:8" x14ac:dyDescent="0.3">
      <c r="A5" s="39" t="str">
        <f>CONCATENATE("Остатки средств на ",G1,"ода")</f>
        <v>Остатки средств на 01.02.2017 года</v>
      </c>
      <c r="B5" s="40"/>
      <c r="C5" s="40"/>
      <c r="D5" s="56">
        <v>1390813.7</v>
      </c>
      <c r="E5" s="27"/>
      <c r="F5" s="26"/>
      <c r="G5" s="26"/>
      <c r="H5" s="26"/>
    </row>
    <row r="6" spans="1:8" x14ac:dyDescent="0.3">
      <c r="A6" s="42" t="s">
        <v>1</v>
      </c>
      <c r="B6" s="48"/>
      <c r="C6" s="48"/>
      <c r="D6" s="7">
        <f>D10-D8-D7</f>
        <v>1265020.0212700004</v>
      </c>
      <c r="E6" s="26" t="str">
        <f>IF(F1="01","январь",(IF(F1="02","февраль",(IF(F1="03","март",(IF(F1="04","апрель",(IF(F1="05","май",(IF(F1="06","июнь",(IF(F1="07","июль",(IF(F1="08","август",(IF(F1="09","сентябрь",(IF(F1="08","август",(IF(F1="09","сентябрь",(IF(F1="10","октябрь",(IF(F1="11","ноябрь","декабрь")))))))))))))))))))))))))</f>
        <v>февраль</v>
      </c>
      <c r="F6" s="26"/>
      <c r="G6" s="26"/>
      <c r="H6" s="26"/>
    </row>
    <row r="7" spans="1:8" s="60" customFormat="1" x14ac:dyDescent="0.3">
      <c r="A7" s="42" t="s">
        <v>106</v>
      </c>
      <c r="B7" s="48"/>
      <c r="C7" s="48"/>
      <c r="D7" s="61">
        <v>1000000</v>
      </c>
      <c r="E7" s="67"/>
      <c r="F7" s="67"/>
      <c r="G7" s="67"/>
      <c r="H7" s="67"/>
    </row>
    <row r="8" spans="1:8" x14ac:dyDescent="0.3">
      <c r="A8" s="49" t="s">
        <v>10</v>
      </c>
      <c r="B8" s="48"/>
      <c r="C8" s="48"/>
      <c r="D8" s="9">
        <v>3351058</v>
      </c>
      <c r="E8" s="26"/>
      <c r="F8" s="26"/>
      <c r="G8" s="26"/>
      <c r="H8" s="26"/>
    </row>
    <row r="9" spans="1:8" x14ac:dyDescent="0.3">
      <c r="A9" s="49" t="s">
        <v>11</v>
      </c>
      <c r="B9" s="48"/>
      <c r="C9" s="48"/>
      <c r="D9" s="9">
        <v>233548.6</v>
      </c>
    </row>
    <row r="10" spans="1:8" x14ac:dyDescent="0.3">
      <c r="A10" s="50" t="s">
        <v>12</v>
      </c>
      <c r="B10" s="51"/>
      <c r="C10" s="51"/>
      <c r="D10" s="9">
        <f>D12-D5+D11</f>
        <v>5616078.0212700004</v>
      </c>
    </row>
    <row r="11" spans="1:8" x14ac:dyDescent="0.3">
      <c r="A11" s="50" t="s">
        <v>13</v>
      </c>
      <c r="B11" s="51"/>
      <c r="C11" s="51"/>
      <c r="D11" s="9">
        <f>B64+'Муниципальные районы'!P33</f>
        <v>5563189.62127</v>
      </c>
    </row>
    <row r="12" spans="1:8" x14ac:dyDescent="0.3">
      <c r="A12" s="41" t="str">
        <f>CONCATENATE("Остатки средств на ",G3,"ода")</f>
        <v>Остатки средств на 01.03.2017 года</v>
      </c>
      <c r="B12" s="42"/>
      <c r="C12" s="42"/>
      <c r="D12" s="8">
        <v>1443702.1</v>
      </c>
    </row>
    <row r="13" spans="1:8" x14ac:dyDescent="0.3">
      <c r="A13" s="52" t="s">
        <v>14</v>
      </c>
      <c r="B13" s="53"/>
      <c r="C13" s="53"/>
      <c r="D13" s="8"/>
    </row>
    <row r="14" spans="1:8" x14ac:dyDescent="0.3">
      <c r="A14" s="52" t="s">
        <v>15</v>
      </c>
      <c r="B14" s="53"/>
      <c r="C14" s="53"/>
      <c r="D14" s="62">
        <f>SUM(D15:D17)</f>
        <v>31129.200000000001</v>
      </c>
    </row>
    <row r="15" spans="1:8" ht="43.8" customHeight="1" x14ac:dyDescent="0.3">
      <c r="A15" s="54" t="s">
        <v>107</v>
      </c>
      <c r="B15" s="42"/>
      <c r="C15" s="42"/>
      <c r="D15" s="63">
        <v>20.8</v>
      </c>
    </row>
    <row r="16" spans="1:8" s="60" customFormat="1" ht="45.6" customHeight="1" x14ac:dyDescent="0.3">
      <c r="A16" s="54" t="s">
        <v>107</v>
      </c>
      <c r="B16" s="42"/>
      <c r="C16" s="42"/>
      <c r="D16" s="63">
        <v>81</v>
      </c>
    </row>
    <row r="17" spans="1:4" s="55" customFormat="1" ht="46.2" customHeight="1" x14ac:dyDescent="0.3">
      <c r="A17" s="68" t="s">
        <v>105</v>
      </c>
      <c r="B17" s="69"/>
      <c r="C17" s="69"/>
      <c r="D17" s="63">
        <v>31027.4</v>
      </c>
    </row>
    <row r="18" spans="1:4" s="55" customFormat="1" x14ac:dyDescent="0.3">
      <c r="A18" s="58"/>
      <c r="B18" s="59"/>
      <c r="C18" s="59"/>
      <c r="D18" s="57"/>
    </row>
    <row r="19" spans="1:4" s="55" customFormat="1" x14ac:dyDescent="0.3">
      <c r="A19" s="58"/>
      <c r="B19" s="59"/>
      <c r="C19" s="59"/>
      <c r="D19" s="57"/>
    </row>
    <row r="20" spans="1:4" x14ac:dyDescent="0.3">
      <c r="A20" s="22" t="s">
        <v>16</v>
      </c>
      <c r="B20" s="10"/>
      <c r="C20" s="10"/>
      <c r="D20" s="11"/>
    </row>
    <row r="21" spans="1:4" x14ac:dyDescent="0.3">
      <c r="A21" s="43" t="s">
        <v>17</v>
      </c>
      <c r="B21" s="45" t="s">
        <v>2</v>
      </c>
      <c r="C21" s="46" t="s">
        <v>3</v>
      </c>
      <c r="D21" s="47"/>
    </row>
    <row r="22" spans="1:4" ht="45" customHeight="1" x14ac:dyDescent="0.3">
      <c r="A22" s="44"/>
      <c r="B22" s="45"/>
      <c r="C22" s="23" t="s">
        <v>4</v>
      </c>
      <c r="D22" s="23" t="s">
        <v>5</v>
      </c>
    </row>
    <row r="23" spans="1:4" x14ac:dyDescent="0.3">
      <c r="A23" s="12" t="s">
        <v>62</v>
      </c>
      <c r="B23" s="34">
        <v>15400.86492</v>
      </c>
      <c r="C23" s="34">
        <v>9540.2822099999994</v>
      </c>
      <c r="D23" s="34">
        <v>2668.7349300000001</v>
      </c>
    </row>
    <row r="24" spans="1:4" x14ac:dyDescent="0.3">
      <c r="A24" s="12" t="s">
        <v>63</v>
      </c>
      <c r="B24" s="34">
        <v>6167.9823500000002</v>
      </c>
      <c r="C24" s="34">
        <v>3917.93453</v>
      </c>
      <c r="D24" s="34">
        <v>1099.8861300000001</v>
      </c>
    </row>
    <row r="25" spans="1:4" x14ac:dyDescent="0.3">
      <c r="A25" s="12" t="s">
        <v>64</v>
      </c>
      <c r="B25" s="34">
        <v>4434.8148300000003</v>
      </c>
      <c r="C25" s="34">
        <v>3334.63985</v>
      </c>
      <c r="D25" s="34">
        <v>1100.17498</v>
      </c>
    </row>
    <row r="26" spans="1:4" x14ac:dyDescent="0.3">
      <c r="A26" s="12" t="s">
        <v>65</v>
      </c>
      <c r="B26" s="34">
        <v>53539.73216</v>
      </c>
      <c r="C26" s="34">
        <v>19189.457149999998</v>
      </c>
      <c r="D26" s="34">
        <v>4945.3700600000002</v>
      </c>
    </row>
    <row r="27" spans="1:4" ht="27.6" x14ac:dyDescent="0.3">
      <c r="A27" s="12" t="s">
        <v>66</v>
      </c>
      <c r="B27" s="34">
        <v>50474.692470000002</v>
      </c>
      <c r="C27" s="34">
        <v>3727.1573199999998</v>
      </c>
      <c r="D27" s="34">
        <v>818.76701000000003</v>
      </c>
    </row>
    <row r="28" spans="1:4" x14ac:dyDescent="0.3">
      <c r="A28" s="12" t="s">
        <v>67</v>
      </c>
      <c r="B28" s="34">
        <v>7238.3815400000003</v>
      </c>
      <c r="C28" s="34">
        <v>2452.92481</v>
      </c>
      <c r="D28" s="34">
        <v>663.78710000000001</v>
      </c>
    </row>
    <row r="29" spans="1:4" x14ac:dyDescent="0.3">
      <c r="A29" s="12" t="s">
        <v>68</v>
      </c>
      <c r="B29" s="34">
        <v>6378.0814399999999</v>
      </c>
      <c r="C29" s="34">
        <v>1542.5736400000001</v>
      </c>
      <c r="D29" s="34">
        <v>382.79779000000002</v>
      </c>
    </row>
    <row r="30" spans="1:4" ht="18.600000000000001" customHeight="1" x14ac:dyDescent="0.3">
      <c r="A30" s="12" t="s">
        <v>69</v>
      </c>
      <c r="B30" s="34">
        <v>935288.20226000005</v>
      </c>
      <c r="C30" s="34">
        <v>4516.2603099999997</v>
      </c>
      <c r="D30" s="34">
        <v>1303.82142</v>
      </c>
    </row>
    <row r="31" spans="1:4" x14ac:dyDescent="0.3">
      <c r="A31" s="12" t="s">
        <v>70</v>
      </c>
      <c r="B31" s="34">
        <v>7991.9833699999999</v>
      </c>
      <c r="C31" s="34">
        <v>3255.6320000000001</v>
      </c>
      <c r="D31" s="34">
        <v>1964.59932</v>
      </c>
    </row>
    <row r="32" spans="1:4" x14ac:dyDescent="0.3">
      <c r="A32" s="12" t="s">
        <v>71</v>
      </c>
      <c r="B32" s="34">
        <v>337605.88361000002</v>
      </c>
      <c r="C32" s="34">
        <v>5494.3672100000003</v>
      </c>
      <c r="D32" s="34">
        <v>1965.93085</v>
      </c>
    </row>
    <row r="33" spans="1:4" x14ac:dyDescent="0.3">
      <c r="A33" s="12" t="s">
        <v>72</v>
      </c>
      <c r="B33" s="34">
        <v>282024.28710000002</v>
      </c>
      <c r="C33" s="34">
        <v>2448.1015400000001</v>
      </c>
      <c r="D33" s="34">
        <v>504.96458999999999</v>
      </c>
    </row>
    <row r="34" spans="1:4" x14ac:dyDescent="0.3">
      <c r="A34" s="12" t="s">
        <v>73</v>
      </c>
      <c r="B34" s="34">
        <v>520486.80312</v>
      </c>
      <c r="C34" s="34">
        <v>14946.115470000001</v>
      </c>
      <c r="D34" s="34">
        <v>4939.0518099999999</v>
      </c>
    </row>
    <row r="35" spans="1:4" x14ac:dyDescent="0.3">
      <c r="A35" s="12" t="s">
        <v>74</v>
      </c>
      <c r="B35" s="34">
        <v>535845.69033000001</v>
      </c>
      <c r="C35" s="34">
        <v>18430.805530000001</v>
      </c>
      <c r="D35" s="34">
        <v>4445.6516499999998</v>
      </c>
    </row>
    <row r="36" spans="1:4" x14ac:dyDescent="0.3">
      <c r="A36" s="12" t="s">
        <v>75</v>
      </c>
      <c r="B36" s="34">
        <v>52866.591930000002</v>
      </c>
      <c r="C36" s="34">
        <v>1938.57347</v>
      </c>
      <c r="D36" s="34">
        <v>396.84357999999997</v>
      </c>
    </row>
    <row r="37" spans="1:4" x14ac:dyDescent="0.3">
      <c r="A37" s="12" t="s">
        <v>76</v>
      </c>
      <c r="B37" s="34">
        <v>105041.58891000001</v>
      </c>
      <c r="C37" s="34">
        <v>61933.731979999997</v>
      </c>
      <c r="D37" s="34">
        <v>30651.202399999998</v>
      </c>
    </row>
    <row r="38" spans="1:4" x14ac:dyDescent="0.3">
      <c r="A38" s="12" t="s">
        <v>77</v>
      </c>
      <c r="B38" s="34">
        <v>5327.2302900000004</v>
      </c>
      <c r="C38" s="34">
        <v>565.03040999999996</v>
      </c>
      <c r="D38" s="34">
        <v>322.66287999999997</v>
      </c>
    </row>
    <row r="39" spans="1:4" x14ac:dyDescent="0.3">
      <c r="A39" s="12" t="s">
        <v>78</v>
      </c>
      <c r="B39" s="34">
        <v>2831.8654000000001</v>
      </c>
      <c r="C39" s="34">
        <v>1893.9024899999999</v>
      </c>
      <c r="D39" s="34">
        <v>18.744319999999998</v>
      </c>
    </row>
    <row r="40" spans="1:4" x14ac:dyDescent="0.3">
      <c r="A40" s="12" t="s">
        <v>79</v>
      </c>
      <c r="B40" s="34">
        <v>6699.5079400000004</v>
      </c>
      <c r="C40" s="34">
        <v>3083.8089799999998</v>
      </c>
      <c r="D40" s="34">
        <v>1144.7719</v>
      </c>
    </row>
    <row r="41" spans="1:4" x14ac:dyDescent="0.3">
      <c r="A41" s="12" t="s">
        <v>80</v>
      </c>
      <c r="B41" s="34">
        <v>2999.5413400000002</v>
      </c>
      <c r="C41" s="34">
        <v>1536.44829</v>
      </c>
      <c r="D41" s="34">
        <v>524.19039999999995</v>
      </c>
    </row>
    <row r="42" spans="1:4" x14ac:dyDescent="0.3">
      <c r="A42" s="12" t="s">
        <v>81</v>
      </c>
      <c r="B42" s="34">
        <v>36598.233719999997</v>
      </c>
      <c r="C42" s="34">
        <v>15151.124100000001</v>
      </c>
      <c r="D42" s="34">
        <v>5198.2871800000003</v>
      </c>
    </row>
    <row r="43" spans="1:4" x14ac:dyDescent="0.3">
      <c r="A43" s="12" t="s">
        <v>82</v>
      </c>
      <c r="B43" s="34">
        <v>15109.53995</v>
      </c>
      <c r="C43" s="34">
        <v>878.05147999999997</v>
      </c>
      <c r="D43" s="34">
        <v>285.72582</v>
      </c>
    </row>
    <row r="44" spans="1:4" x14ac:dyDescent="0.3">
      <c r="A44" s="12" t="s">
        <v>83</v>
      </c>
      <c r="B44" s="34">
        <v>162751.86137</v>
      </c>
      <c r="C44" s="34">
        <v>6370.7871699999996</v>
      </c>
      <c r="D44" s="34">
        <v>1849.2491299999999</v>
      </c>
    </row>
    <row r="45" spans="1:4" x14ac:dyDescent="0.3">
      <c r="A45" s="12" t="s">
        <v>84</v>
      </c>
      <c r="B45" s="34">
        <v>15242.03837</v>
      </c>
      <c r="C45" s="34">
        <v>8758.0372800000005</v>
      </c>
      <c r="D45" s="34">
        <v>2914.6480200000001</v>
      </c>
    </row>
    <row r="46" spans="1:4" x14ac:dyDescent="0.3">
      <c r="A46" s="12" t="s">
        <v>85</v>
      </c>
      <c r="B46" s="34">
        <v>3014.9262600000002</v>
      </c>
      <c r="C46" s="34">
        <v>1582.1364599999999</v>
      </c>
      <c r="D46" s="34">
        <v>659.34933999999998</v>
      </c>
    </row>
    <row r="47" spans="1:4" x14ac:dyDescent="0.3">
      <c r="A47" s="12" t="s">
        <v>86</v>
      </c>
      <c r="B47" s="34">
        <v>2355.6241100000002</v>
      </c>
      <c r="C47" s="34">
        <v>1770.0930000000001</v>
      </c>
      <c r="D47" s="34">
        <v>299.96699999999998</v>
      </c>
    </row>
    <row r="48" spans="1:4" x14ac:dyDescent="0.3">
      <c r="A48" s="12" t="s">
        <v>87</v>
      </c>
      <c r="B48" s="34">
        <v>2281.1084999999998</v>
      </c>
      <c r="C48" s="34">
        <v>1420.3910100000001</v>
      </c>
      <c r="D48" s="34">
        <v>436.30694</v>
      </c>
    </row>
    <row r="49" spans="1:4" x14ac:dyDescent="0.3">
      <c r="A49" s="12" t="s">
        <v>88</v>
      </c>
      <c r="B49" s="34">
        <v>2721.1795200000001</v>
      </c>
      <c r="C49" s="34">
        <v>1851.3998300000001</v>
      </c>
      <c r="D49" s="34">
        <v>420.31481000000002</v>
      </c>
    </row>
    <row r="50" spans="1:4" x14ac:dyDescent="0.3">
      <c r="A50" s="12" t="s">
        <v>89</v>
      </c>
      <c r="B50" s="34">
        <v>1247.39365</v>
      </c>
      <c r="C50" s="34">
        <v>785.56569000000002</v>
      </c>
      <c r="D50" s="34">
        <v>245.27094</v>
      </c>
    </row>
    <row r="51" spans="1:4" x14ac:dyDescent="0.3">
      <c r="A51" s="12" t="s">
        <v>90</v>
      </c>
      <c r="B51" s="34">
        <v>1203.3454200000001</v>
      </c>
      <c r="C51" s="34">
        <v>811.06623999999999</v>
      </c>
      <c r="D51" s="34">
        <v>241.96068</v>
      </c>
    </row>
    <row r="52" spans="1:4" x14ac:dyDescent="0.3">
      <c r="A52" s="12" t="s">
        <v>91</v>
      </c>
      <c r="B52" s="34">
        <v>6680.8273499999996</v>
      </c>
      <c r="C52" s="34">
        <v>4547.1061399999999</v>
      </c>
      <c r="D52" s="34">
        <v>1407.39742</v>
      </c>
    </row>
    <row r="53" spans="1:4" x14ac:dyDescent="0.3">
      <c r="A53" s="12" t="s">
        <v>92</v>
      </c>
      <c r="B53" s="34">
        <v>512895.21814999997</v>
      </c>
      <c r="C53" s="34">
        <v>16416.593540000002</v>
      </c>
      <c r="D53" s="34">
        <v>4808.1410800000003</v>
      </c>
    </row>
    <row r="54" spans="1:4" x14ac:dyDescent="0.3">
      <c r="A54" s="12" t="s">
        <v>93</v>
      </c>
      <c r="B54" s="34">
        <v>242.21347</v>
      </c>
      <c r="C54" s="34">
        <v>177.40043</v>
      </c>
      <c r="D54" s="34">
        <v>58.313040000000001</v>
      </c>
    </row>
    <row r="55" spans="1:4" x14ac:dyDescent="0.3">
      <c r="A55" s="12" t="s">
        <v>94</v>
      </c>
      <c r="B55" s="34">
        <v>3174.91275</v>
      </c>
      <c r="C55" s="34">
        <v>1743.34556</v>
      </c>
      <c r="D55" s="34">
        <v>526.09014000000002</v>
      </c>
    </row>
    <row r="56" spans="1:4" x14ac:dyDescent="0.3">
      <c r="A56" s="12" t="s">
        <v>95</v>
      </c>
      <c r="B56" s="34">
        <v>9250.4238299999997</v>
      </c>
      <c r="C56" s="34">
        <v>2386.6123299999999</v>
      </c>
      <c r="D56" s="34">
        <v>461.45988999999997</v>
      </c>
    </row>
    <row r="57" spans="1:4" x14ac:dyDescent="0.3">
      <c r="A57" s="12" t="s">
        <v>96</v>
      </c>
      <c r="B57" s="34">
        <v>115139.85103999999</v>
      </c>
      <c r="C57" s="34">
        <v>3009.1965</v>
      </c>
      <c r="D57" s="34">
        <v>955.32104000000004</v>
      </c>
    </row>
    <row r="58" spans="1:4" x14ac:dyDescent="0.3">
      <c r="A58" s="12" t="s">
        <v>97</v>
      </c>
      <c r="B58" s="34">
        <v>50453.77087</v>
      </c>
      <c r="C58" s="34">
        <v>21682.657999999999</v>
      </c>
      <c r="D58" s="34">
        <v>5959.3084500000004</v>
      </c>
    </row>
    <row r="59" spans="1:4" x14ac:dyDescent="0.3">
      <c r="A59" s="12" t="s">
        <v>98</v>
      </c>
      <c r="B59" s="34">
        <v>2924.5547700000002</v>
      </c>
      <c r="C59" s="34">
        <v>894.80570999999998</v>
      </c>
      <c r="D59" s="34">
        <v>270.18882000000002</v>
      </c>
    </row>
    <row r="60" spans="1:4" x14ac:dyDescent="0.3">
      <c r="A60" s="12" t="s">
        <v>99</v>
      </c>
      <c r="B60" s="34">
        <v>2894.0298600000001</v>
      </c>
      <c r="C60" s="34">
        <v>684.03592000000003</v>
      </c>
      <c r="D60" s="34">
        <v>369.39981</v>
      </c>
    </row>
    <row r="61" spans="1:4" x14ac:dyDescent="0.3">
      <c r="A61" s="12" t="s">
        <v>100</v>
      </c>
      <c r="B61" s="34">
        <v>2692.82618</v>
      </c>
      <c r="C61" s="34">
        <v>1679.76539</v>
      </c>
      <c r="D61" s="34">
        <v>413.96929999999998</v>
      </c>
    </row>
    <row r="62" spans="1:4" x14ac:dyDescent="0.3">
      <c r="A62" s="12" t="s">
        <v>101</v>
      </c>
      <c r="B62" s="34">
        <v>30415.019090000002</v>
      </c>
      <c r="C62" s="34">
        <v>1797.23594</v>
      </c>
      <c r="D62" s="34">
        <v>560.14716999999996</v>
      </c>
    </row>
    <row r="63" spans="1:4" x14ac:dyDescent="0.3">
      <c r="A63" s="12" t="s">
        <v>102</v>
      </c>
      <c r="B63" s="34">
        <v>966.97856999999999</v>
      </c>
      <c r="C63" s="34">
        <v>533.01035000000002</v>
      </c>
      <c r="D63" s="34">
        <v>138.73158000000001</v>
      </c>
    </row>
    <row r="64" spans="1:4" x14ac:dyDescent="0.3">
      <c r="A64" s="24" t="s">
        <v>2</v>
      </c>
      <c r="B64" s="35">
        <v>3918899.6021099999</v>
      </c>
      <c r="C64" s="35">
        <v>258678.16526000001</v>
      </c>
      <c r="D64" s="35">
        <v>88341.500719999996</v>
      </c>
    </row>
  </sheetData>
  <mergeCells count="18">
    <mergeCell ref="A7:C7"/>
    <mergeCell ref="A16:C16"/>
    <mergeCell ref="A1:D1"/>
    <mergeCell ref="A2:D2"/>
    <mergeCell ref="A5:C5"/>
    <mergeCell ref="A12:C12"/>
    <mergeCell ref="A21:A22"/>
    <mergeCell ref="B21:B22"/>
    <mergeCell ref="C21:D21"/>
    <mergeCell ref="A6:C6"/>
    <mergeCell ref="A8:C8"/>
    <mergeCell ref="A9:C9"/>
    <mergeCell ref="A10:C10"/>
    <mergeCell ref="A11:C11"/>
    <mergeCell ref="A13:C13"/>
    <mergeCell ref="A14:C14"/>
    <mergeCell ref="A17:C17"/>
    <mergeCell ref="A15:C15"/>
  </mergeCells>
  <pageMargins left="0.70866141732283472" right="0.44" top="0.27" bottom="0.39" header="0.2" footer="0.2"/>
  <pageSetup paperSize="9" scale="68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tabSelected="1" view="pageBreakPreview" zoomScaleNormal="100" zoomScaleSheetLayoutView="100" workbookViewId="0">
      <selection activeCell="B5" sqref="B5"/>
    </sheetView>
  </sheetViews>
  <sheetFormatPr defaultRowHeight="14.4" x14ac:dyDescent="0.3"/>
  <cols>
    <col min="1" max="1" width="41.21875" customWidth="1"/>
    <col min="2" max="2" width="13.109375" customWidth="1"/>
    <col min="3" max="3" width="10.5546875" customWidth="1"/>
    <col min="4" max="4" width="10" customWidth="1"/>
    <col min="5" max="8" width="13.109375" customWidth="1"/>
    <col min="9" max="9" width="10.88671875" customWidth="1"/>
    <col min="10" max="10" width="12.6640625" customWidth="1"/>
    <col min="11" max="11" width="11" customWidth="1"/>
    <col min="12" max="12" width="10.21875" customWidth="1"/>
    <col min="13" max="13" width="13" customWidth="1"/>
    <col min="14" max="14" width="10.109375" customWidth="1"/>
    <col min="15" max="15" width="11.5546875" customWidth="1"/>
    <col min="16" max="16" width="11.33203125" customWidth="1"/>
  </cols>
  <sheetData>
    <row r="1" spans="1:20" s="17" customFormat="1" ht="15.6" x14ac:dyDescent="0.3">
      <c r="A1" s="20"/>
      <c r="C1" s="18" t="s">
        <v>8</v>
      </c>
    </row>
    <row r="2" spans="1:20" s="64" customFormat="1" ht="15.6" x14ac:dyDescent="0.3">
      <c r="A2" s="66"/>
      <c r="C2" s="65"/>
    </row>
    <row r="3" spans="1:20" x14ac:dyDescent="0.3">
      <c r="A3" s="21" t="str">
        <f>TEXT(EndData2,"[$-FC19]ДД.ММ.ГГГ")</f>
        <v>00.01.1900</v>
      </c>
      <c r="C3" s="13"/>
      <c r="P3" s="15" t="s">
        <v>7</v>
      </c>
    </row>
    <row r="4" spans="1:20" s="16" customFormat="1" ht="52.8" x14ac:dyDescent="0.25">
      <c r="A4" s="19" t="s">
        <v>18</v>
      </c>
      <c r="B4" s="32" t="s">
        <v>19</v>
      </c>
      <c r="C4" s="33" t="s">
        <v>20</v>
      </c>
      <c r="D4" s="33" t="s">
        <v>21</v>
      </c>
      <c r="E4" s="33" t="s">
        <v>22</v>
      </c>
      <c r="F4" s="33" t="s">
        <v>23</v>
      </c>
      <c r="G4" s="33" t="s">
        <v>24</v>
      </c>
      <c r="H4" s="33" t="s">
        <v>25</v>
      </c>
      <c r="I4" s="33" t="s">
        <v>26</v>
      </c>
      <c r="J4" s="33" t="s">
        <v>27</v>
      </c>
      <c r="K4" s="33" t="s">
        <v>28</v>
      </c>
      <c r="L4" s="33" t="s">
        <v>29</v>
      </c>
      <c r="M4" s="33" t="s">
        <v>30</v>
      </c>
      <c r="N4" s="33" t="s">
        <v>31</v>
      </c>
      <c r="O4" s="33" t="s">
        <v>32</v>
      </c>
      <c r="P4" s="14" t="s">
        <v>6</v>
      </c>
    </row>
    <row r="5" spans="1:20" ht="27.6" x14ac:dyDescent="0.3">
      <c r="A5" s="31" t="s">
        <v>33</v>
      </c>
      <c r="B5" s="36"/>
      <c r="C5" s="36"/>
      <c r="D5" s="36"/>
      <c r="E5" s="36"/>
      <c r="F5" s="36"/>
      <c r="G5" s="36"/>
      <c r="H5" s="36"/>
      <c r="I5" s="36"/>
      <c r="J5" s="36">
        <v>1368.25</v>
      </c>
      <c r="K5" s="36">
        <v>185.25919999999999</v>
      </c>
      <c r="L5" s="36"/>
      <c r="M5" s="36"/>
      <c r="N5" s="36"/>
      <c r="O5" s="36"/>
      <c r="P5" s="37">
        <v>1553.5092</v>
      </c>
      <c r="Q5" s="30"/>
      <c r="R5" s="30"/>
      <c r="S5" s="30"/>
      <c r="T5" s="30"/>
    </row>
    <row r="6" spans="1:20" ht="41.4" x14ac:dyDescent="0.3">
      <c r="A6" s="31" t="s">
        <v>34</v>
      </c>
      <c r="B6" s="36"/>
      <c r="C6" s="36">
        <v>18266.833999999999</v>
      </c>
      <c r="D6" s="36">
        <v>19454.166000000001</v>
      </c>
      <c r="E6" s="36">
        <v>4000</v>
      </c>
      <c r="F6" s="36">
        <v>7306.58</v>
      </c>
      <c r="G6" s="36">
        <v>19720.75</v>
      </c>
      <c r="H6" s="36">
        <v>6873.7493999999997</v>
      </c>
      <c r="I6" s="36">
        <v>5300</v>
      </c>
      <c r="J6" s="36">
        <v>829.83299999999997</v>
      </c>
      <c r="K6" s="36">
        <v>5304.0442000000003</v>
      </c>
      <c r="L6" s="36">
        <v>23300.426100000001</v>
      </c>
      <c r="M6" s="36">
        <v>9648.9169999999995</v>
      </c>
      <c r="N6" s="36">
        <v>8967.7742799999996</v>
      </c>
      <c r="O6" s="36">
        <v>19261.303</v>
      </c>
      <c r="P6" s="37">
        <v>148234.37698</v>
      </c>
      <c r="Q6" s="30"/>
      <c r="R6" s="30"/>
      <c r="S6" s="30"/>
      <c r="T6" s="30"/>
    </row>
    <row r="7" spans="1:20" ht="27.6" x14ac:dyDescent="0.3">
      <c r="A7" s="31" t="s">
        <v>35</v>
      </c>
      <c r="B7" s="36">
        <v>2348</v>
      </c>
      <c r="C7" s="36">
        <v>183.333</v>
      </c>
      <c r="D7" s="36">
        <v>75</v>
      </c>
      <c r="E7" s="36"/>
      <c r="F7" s="36"/>
      <c r="G7" s="36">
        <v>48075</v>
      </c>
      <c r="H7" s="36"/>
      <c r="I7" s="36"/>
      <c r="J7" s="36">
        <v>154.166</v>
      </c>
      <c r="K7" s="36"/>
      <c r="L7" s="36"/>
      <c r="M7" s="36"/>
      <c r="N7" s="36"/>
      <c r="O7" s="36"/>
      <c r="P7" s="37">
        <v>50835.499000000003</v>
      </c>
      <c r="Q7" s="30"/>
      <c r="R7" s="30"/>
      <c r="S7" s="30"/>
      <c r="T7" s="30"/>
    </row>
    <row r="8" spans="1:20" ht="69" x14ac:dyDescent="0.3">
      <c r="A8" s="31" t="s">
        <v>36</v>
      </c>
      <c r="B8" s="36">
        <v>110000</v>
      </c>
      <c r="C8" s="36">
        <v>81547.357980000001</v>
      </c>
      <c r="D8" s="36">
        <v>16959.332999999999</v>
      </c>
      <c r="E8" s="36">
        <v>5000</v>
      </c>
      <c r="F8" s="36">
        <v>4606.5</v>
      </c>
      <c r="G8" s="36">
        <v>17788.25</v>
      </c>
      <c r="H8" s="36">
        <v>7151.9714000000004</v>
      </c>
      <c r="I8" s="36">
        <v>1200</v>
      </c>
      <c r="J8" s="36">
        <v>27166.170999999998</v>
      </c>
      <c r="K8" s="36">
        <v>2949.2365</v>
      </c>
      <c r="L8" s="36">
        <v>13768.1572</v>
      </c>
      <c r="M8" s="36">
        <v>10342.5</v>
      </c>
      <c r="N8" s="36">
        <v>9083.4560700000002</v>
      </c>
      <c r="O8" s="36">
        <v>18756.616000000002</v>
      </c>
      <c r="P8" s="37">
        <v>326319.54914999998</v>
      </c>
      <c r="Q8" s="30"/>
      <c r="R8" s="30"/>
      <c r="S8" s="30"/>
      <c r="T8" s="30"/>
    </row>
    <row r="9" spans="1:20" ht="96.6" x14ac:dyDescent="0.3">
      <c r="A9" s="31" t="s">
        <v>37</v>
      </c>
      <c r="B9" s="36">
        <v>59248.459000000003</v>
      </c>
      <c r="C9" s="36">
        <v>8950.8649999999998</v>
      </c>
      <c r="D9" s="36">
        <v>4813.4539999999997</v>
      </c>
      <c r="E9" s="36">
        <v>6331.3729999999996</v>
      </c>
      <c r="F9" s="36">
        <v>223.81</v>
      </c>
      <c r="G9" s="36">
        <v>22591.045999999998</v>
      </c>
      <c r="H9" s="36"/>
      <c r="I9" s="36">
        <v>3783.8620000000001</v>
      </c>
      <c r="J9" s="36">
        <v>11644.272000000001</v>
      </c>
      <c r="K9" s="36"/>
      <c r="L9" s="36">
        <v>8629.26</v>
      </c>
      <c r="M9" s="36">
        <v>7295.3140000000003</v>
      </c>
      <c r="N9" s="36">
        <v>2965.9989999999998</v>
      </c>
      <c r="O9" s="36">
        <v>7248.0429999999997</v>
      </c>
      <c r="P9" s="37">
        <v>143725.75700000001</v>
      </c>
      <c r="Q9" s="30"/>
      <c r="R9" s="30"/>
      <c r="S9" s="30"/>
      <c r="T9" s="30"/>
    </row>
    <row r="10" spans="1:20" ht="96.6" x14ac:dyDescent="0.3">
      <c r="A10" s="31" t="s">
        <v>38</v>
      </c>
      <c r="B10" s="36">
        <v>124.1</v>
      </c>
      <c r="C10" s="36">
        <v>333.6</v>
      </c>
      <c r="D10" s="36"/>
      <c r="E10" s="36"/>
      <c r="F10" s="36"/>
      <c r="G10" s="36"/>
      <c r="H10" s="36"/>
      <c r="I10" s="36"/>
      <c r="J10" s="36">
        <v>30.146000000000001</v>
      </c>
      <c r="K10" s="36">
        <v>3.1080000000000001</v>
      </c>
      <c r="L10" s="36">
        <v>12.29508</v>
      </c>
      <c r="M10" s="36">
        <v>21.174859999999999</v>
      </c>
      <c r="N10" s="36">
        <v>12.29508</v>
      </c>
      <c r="O10" s="36"/>
      <c r="P10" s="37">
        <v>536.71902</v>
      </c>
      <c r="Q10" s="30"/>
      <c r="R10" s="30"/>
      <c r="S10" s="30"/>
      <c r="T10" s="30"/>
    </row>
    <row r="11" spans="1:20" ht="82.8" x14ac:dyDescent="0.3">
      <c r="A11" s="31" t="s">
        <v>39</v>
      </c>
      <c r="B11" s="36"/>
      <c r="C11" s="36">
        <v>4003.1669999999999</v>
      </c>
      <c r="D11" s="36">
        <v>632</v>
      </c>
      <c r="E11" s="36">
        <v>531.75</v>
      </c>
      <c r="F11" s="36">
        <v>156.166</v>
      </c>
      <c r="G11" s="36">
        <v>612</v>
      </c>
      <c r="H11" s="36">
        <v>153.27199999999999</v>
      </c>
      <c r="I11" s="36">
        <v>43</v>
      </c>
      <c r="J11" s="36"/>
      <c r="K11" s="36"/>
      <c r="L11" s="36">
        <v>258.56319999999999</v>
      </c>
      <c r="M11" s="36">
        <v>232.333</v>
      </c>
      <c r="N11" s="36">
        <v>260.98647</v>
      </c>
      <c r="O11" s="36">
        <v>142.90899999999999</v>
      </c>
      <c r="P11" s="37">
        <v>7026.1466700000001</v>
      </c>
      <c r="Q11" s="30"/>
      <c r="R11" s="30"/>
      <c r="S11" s="30"/>
      <c r="T11" s="30"/>
    </row>
    <row r="12" spans="1:20" ht="96.6" x14ac:dyDescent="0.3">
      <c r="A12" s="31" t="s">
        <v>40</v>
      </c>
      <c r="B12" s="36">
        <v>500</v>
      </c>
      <c r="C12" s="36">
        <v>258.334</v>
      </c>
      <c r="D12" s="36">
        <v>172.25</v>
      </c>
      <c r="E12" s="36">
        <v>70</v>
      </c>
      <c r="F12" s="36">
        <v>86.082999999999998</v>
      </c>
      <c r="G12" s="36">
        <v>86.083340000000007</v>
      </c>
      <c r="H12" s="36">
        <v>86.048900000000003</v>
      </c>
      <c r="I12" s="36">
        <v>73.7</v>
      </c>
      <c r="J12" s="36">
        <v>77.507000000000005</v>
      </c>
      <c r="K12" s="36">
        <v>92.796199999999999</v>
      </c>
      <c r="L12" s="36">
        <v>92.796199999999999</v>
      </c>
      <c r="M12" s="36">
        <v>75.5</v>
      </c>
      <c r="N12" s="36">
        <v>92.796199999999999</v>
      </c>
      <c r="O12" s="36">
        <v>85.661000000000001</v>
      </c>
      <c r="P12" s="37">
        <v>1849.55584</v>
      </c>
      <c r="Q12" s="30"/>
      <c r="R12" s="30"/>
      <c r="S12" s="30"/>
      <c r="T12" s="30"/>
    </row>
    <row r="13" spans="1:20" ht="55.2" x14ac:dyDescent="0.3">
      <c r="A13" s="31" t="s">
        <v>41</v>
      </c>
      <c r="B13" s="36">
        <v>600</v>
      </c>
      <c r="C13" s="36">
        <v>285.16699999999997</v>
      </c>
      <c r="D13" s="36">
        <v>150</v>
      </c>
      <c r="E13" s="36">
        <v>241.7</v>
      </c>
      <c r="F13" s="36">
        <v>75.8</v>
      </c>
      <c r="G13" s="36">
        <v>390</v>
      </c>
      <c r="H13" s="36">
        <v>70</v>
      </c>
      <c r="I13" s="36">
        <v>36.65</v>
      </c>
      <c r="J13" s="36">
        <v>517.35699999999997</v>
      </c>
      <c r="K13" s="36">
        <v>165.1</v>
      </c>
      <c r="L13" s="36">
        <v>137.10337999999999</v>
      </c>
      <c r="M13" s="36">
        <v>80</v>
      </c>
      <c r="N13" s="36">
        <v>79</v>
      </c>
      <c r="O13" s="36">
        <v>507.59055000000001</v>
      </c>
      <c r="P13" s="37">
        <v>3335.4679299999998</v>
      </c>
      <c r="Q13" s="30"/>
      <c r="R13" s="30"/>
      <c r="S13" s="30"/>
      <c r="T13" s="30"/>
    </row>
    <row r="14" spans="1:20" ht="82.8" x14ac:dyDescent="0.3">
      <c r="A14" s="31" t="s">
        <v>42</v>
      </c>
      <c r="B14" s="36">
        <v>2296.61</v>
      </c>
      <c r="C14" s="36">
        <v>400.36599999999999</v>
      </c>
      <c r="D14" s="36">
        <v>297</v>
      </c>
      <c r="E14" s="36">
        <v>125.1</v>
      </c>
      <c r="F14" s="36">
        <v>262.7</v>
      </c>
      <c r="G14" s="36">
        <v>151.69999999999999</v>
      </c>
      <c r="H14" s="36">
        <v>100</v>
      </c>
      <c r="I14" s="36">
        <v>101.65</v>
      </c>
      <c r="J14" s="36">
        <v>334.65600000000001</v>
      </c>
      <c r="K14" s="36">
        <v>192.7</v>
      </c>
      <c r="L14" s="36"/>
      <c r="M14" s="36">
        <v>178.17</v>
      </c>
      <c r="N14" s="36">
        <v>242.5</v>
      </c>
      <c r="O14" s="36">
        <v>141.17993999999999</v>
      </c>
      <c r="P14" s="37">
        <v>4824.33194</v>
      </c>
      <c r="Q14" s="30"/>
      <c r="R14" s="30"/>
      <c r="S14" s="30"/>
      <c r="T14" s="30"/>
    </row>
    <row r="15" spans="1:20" ht="110.4" x14ac:dyDescent="0.3">
      <c r="A15" s="31" t="s">
        <v>43</v>
      </c>
      <c r="B15" s="36">
        <v>24372.550480000002</v>
      </c>
      <c r="C15" s="36">
        <v>2061.5</v>
      </c>
      <c r="D15" s="36">
        <v>175</v>
      </c>
      <c r="E15" s="36"/>
      <c r="F15" s="36"/>
      <c r="G15" s="36"/>
      <c r="H15" s="36"/>
      <c r="I15" s="36"/>
      <c r="J15" s="36">
        <v>280</v>
      </c>
      <c r="K15" s="36"/>
      <c r="L15" s="36"/>
      <c r="M15" s="36"/>
      <c r="N15" s="36"/>
      <c r="O15" s="36"/>
      <c r="P15" s="37">
        <v>26889.050480000002</v>
      </c>
      <c r="Q15" s="30"/>
      <c r="R15" s="30"/>
      <c r="S15" s="30"/>
      <c r="T15" s="30"/>
    </row>
    <row r="16" spans="1:20" ht="110.4" x14ac:dyDescent="0.3">
      <c r="A16" s="31" t="s">
        <v>44</v>
      </c>
      <c r="B16" s="36"/>
      <c r="C16" s="36">
        <v>3300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7">
        <v>3300</v>
      </c>
      <c r="Q16" s="30"/>
      <c r="R16" s="30"/>
      <c r="S16" s="30"/>
      <c r="T16" s="30"/>
    </row>
    <row r="17" spans="1:20" ht="96.6" x14ac:dyDescent="0.3">
      <c r="A17" s="31" t="s">
        <v>45</v>
      </c>
      <c r="B17" s="36">
        <v>133</v>
      </c>
      <c r="C17" s="36">
        <v>218.89</v>
      </c>
      <c r="D17" s="36"/>
      <c r="E17" s="36"/>
      <c r="F17" s="36"/>
      <c r="G17" s="36">
        <v>28.131</v>
      </c>
      <c r="H17" s="36"/>
      <c r="I17" s="36"/>
      <c r="J17" s="36">
        <v>37.5</v>
      </c>
      <c r="K17" s="36"/>
      <c r="L17" s="36"/>
      <c r="M17" s="36">
        <v>11.42</v>
      </c>
      <c r="N17" s="36"/>
      <c r="O17" s="36"/>
      <c r="P17" s="37">
        <v>428.94099999999997</v>
      </c>
      <c r="Q17" s="30"/>
      <c r="R17" s="30"/>
      <c r="S17" s="30"/>
      <c r="T17" s="30"/>
    </row>
    <row r="18" spans="1:20" ht="345" x14ac:dyDescent="0.3">
      <c r="A18" s="31" t="s">
        <v>46</v>
      </c>
      <c r="B18" s="36">
        <v>15410</v>
      </c>
      <c r="C18" s="36">
        <v>9683.7211299999999</v>
      </c>
      <c r="D18" s="36">
        <v>2010</v>
      </c>
      <c r="E18" s="36">
        <v>1770</v>
      </c>
      <c r="F18" s="36">
        <v>215</v>
      </c>
      <c r="G18" s="36">
        <v>2500</v>
      </c>
      <c r="H18" s="36">
        <v>1476</v>
      </c>
      <c r="I18" s="36">
        <v>136</v>
      </c>
      <c r="J18" s="36">
        <v>4550</v>
      </c>
      <c r="K18" s="36">
        <v>1740</v>
      </c>
      <c r="L18" s="36">
        <v>1430.5</v>
      </c>
      <c r="M18" s="36">
        <v>1378.2</v>
      </c>
      <c r="N18" s="36">
        <v>1822.9166600000001</v>
      </c>
      <c r="O18" s="36">
        <v>1268.68</v>
      </c>
      <c r="P18" s="37">
        <v>45391.017789999998</v>
      </c>
      <c r="Q18" s="30"/>
      <c r="R18" s="30"/>
      <c r="S18" s="30"/>
      <c r="T18" s="30"/>
    </row>
    <row r="19" spans="1:20" ht="165.6" x14ac:dyDescent="0.3">
      <c r="A19" s="31" t="s">
        <v>47</v>
      </c>
      <c r="B19" s="36">
        <v>186700</v>
      </c>
      <c r="C19" s="36">
        <v>80000</v>
      </c>
      <c r="D19" s="36">
        <v>17015.994999999999</v>
      </c>
      <c r="E19" s="36">
        <v>13600</v>
      </c>
      <c r="F19" s="36">
        <v>5485</v>
      </c>
      <c r="G19" s="36">
        <v>21354.056</v>
      </c>
      <c r="H19" s="36">
        <v>8989.4500000000007</v>
      </c>
      <c r="I19" s="36">
        <v>2700</v>
      </c>
      <c r="J19" s="36">
        <v>21036</v>
      </c>
      <c r="K19" s="36">
        <v>7847.4960000000001</v>
      </c>
      <c r="L19" s="36"/>
      <c r="M19" s="36">
        <v>15667.91</v>
      </c>
      <c r="N19" s="36">
        <v>15049.94931</v>
      </c>
      <c r="O19" s="36">
        <v>13883.550020000001</v>
      </c>
      <c r="P19" s="37">
        <v>409329.40633000003</v>
      </c>
      <c r="Q19" s="30"/>
      <c r="R19" s="30"/>
      <c r="S19" s="30"/>
      <c r="T19" s="30"/>
    </row>
    <row r="20" spans="1:20" ht="96.6" x14ac:dyDescent="0.3">
      <c r="A20" s="31" t="s">
        <v>48</v>
      </c>
      <c r="B20" s="36">
        <v>8120</v>
      </c>
      <c r="C20" s="36">
        <v>3468.2449999999999</v>
      </c>
      <c r="D20" s="36">
        <v>130</v>
      </c>
      <c r="E20" s="36">
        <v>650</v>
      </c>
      <c r="F20" s="36">
        <v>300</v>
      </c>
      <c r="G20" s="36">
        <v>1527</v>
      </c>
      <c r="H20" s="36">
        <v>955</v>
      </c>
      <c r="I20" s="36">
        <v>65</v>
      </c>
      <c r="J20" s="36"/>
      <c r="K20" s="36">
        <v>688.7</v>
      </c>
      <c r="L20" s="36">
        <v>661.6</v>
      </c>
      <c r="M20" s="36">
        <v>1089.0999999999999</v>
      </c>
      <c r="N20" s="36">
        <v>739.4</v>
      </c>
      <c r="O20" s="36">
        <v>829.59100000000001</v>
      </c>
      <c r="P20" s="37">
        <v>19223.635999999999</v>
      </c>
      <c r="Q20" s="30"/>
      <c r="R20" s="30"/>
      <c r="S20" s="30"/>
      <c r="T20" s="30"/>
    </row>
    <row r="21" spans="1:20" ht="138" x14ac:dyDescent="0.3">
      <c r="A21" s="31" t="s">
        <v>49</v>
      </c>
      <c r="B21" s="36">
        <v>63.3</v>
      </c>
      <c r="C21" s="36">
        <v>37.234000000000002</v>
      </c>
      <c r="D21" s="36"/>
      <c r="E21" s="36"/>
      <c r="F21" s="36"/>
      <c r="G21" s="36"/>
      <c r="H21" s="36">
        <v>3.7240000000000002</v>
      </c>
      <c r="I21" s="36"/>
      <c r="J21" s="36">
        <v>11.175000000000001</v>
      </c>
      <c r="K21" s="36">
        <v>4.0101599999999999</v>
      </c>
      <c r="L21" s="36"/>
      <c r="M21" s="36"/>
      <c r="N21" s="36"/>
      <c r="O21" s="36"/>
      <c r="P21" s="37">
        <v>119.44316000000001</v>
      </c>
      <c r="Q21" s="30"/>
      <c r="R21" s="30"/>
      <c r="S21" s="30"/>
      <c r="T21" s="30"/>
    </row>
    <row r="22" spans="1:20" ht="124.2" x14ac:dyDescent="0.3">
      <c r="A22" s="31" t="s">
        <v>50</v>
      </c>
      <c r="B22" s="36">
        <v>7182.57</v>
      </c>
      <c r="C22" s="36">
        <v>2303.3000000000002</v>
      </c>
      <c r="D22" s="36">
        <v>401</v>
      </c>
      <c r="E22" s="36">
        <v>220</v>
      </c>
      <c r="F22" s="36">
        <v>79.400000000000006</v>
      </c>
      <c r="G22" s="36">
        <v>294.74</v>
      </c>
      <c r="H22" s="36">
        <v>61.716000000000001</v>
      </c>
      <c r="I22" s="36">
        <v>30</v>
      </c>
      <c r="J22" s="36">
        <v>1201</v>
      </c>
      <c r="K22" s="36">
        <v>223</v>
      </c>
      <c r="L22" s="36">
        <v>11.974</v>
      </c>
      <c r="M22" s="36">
        <v>276.02999999999997</v>
      </c>
      <c r="N22" s="36">
        <v>100</v>
      </c>
      <c r="O22" s="36">
        <v>396.18416000000002</v>
      </c>
      <c r="P22" s="37">
        <v>12780.91416</v>
      </c>
      <c r="Q22" s="30"/>
      <c r="R22" s="30"/>
      <c r="S22" s="30"/>
      <c r="T22" s="30"/>
    </row>
    <row r="23" spans="1:20" ht="124.2" x14ac:dyDescent="0.3">
      <c r="A23" s="31" t="s">
        <v>51</v>
      </c>
      <c r="B23" s="36">
        <v>138000</v>
      </c>
      <c r="C23" s="36">
        <v>41072.241000000002</v>
      </c>
      <c r="D23" s="36">
        <v>7226</v>
      </c>
      <c r="E23" s="36">
        <v>5720</v>
      </c>
      <c r="F23" s="36">
        <v>1700</v>
      </c>
      <c r="G23" s="36">
        <v>5145.1000000000004</v>
      </c>
      <c r="H23" s="36">
        <v>2378.9416700000002</v>
      </c>
      <c r="I23" s="36">
        <v>470</v>
      </c>
      <c r="J23" s="36">
        <v>13885.907999999999</v>
      </c>
      <c r="K23" s="36">
        <v>2781.384</v>
      </c>
      <c r="L23" s="36"/>
      <c r="M23" s="36">
        <v>3454.49</v>
      </c>
      <c r="N23" s="36">
        <v>4027.8416299999999</v>
      </c>
      <c r="O23" s="36">
        <v>3228.4126099999999</v>
      </c>
      <c r="P23" s="37">
        <v>229090.31891</v>
      </c>
      <c r="Q23" s="30"/>
      <c r="R23" s="30"/>
      <c r="S23" s="30"/>
      <c r="T23" s="30"/>
    </row>
    <row r="24" spans="1:20" ht="69" x14ac:dyDescent="0.3">
      <c r="A24" s="31" t="s">
        <v>52</v>
      </c>
      <c r="B24" s="36">
        <v>90149.7745</v>
      </c>
      <c r="C24" s="36">
        <v>17463.666010000001</v>
      </c>
      <c r="D24" s="36">
        <v>3460</v>
      </c>
      <c r="E24" s="36">
        <v>1674.75</v>
      </c>
      <c r="F24" s="36">
        <v>420</v>
      </c>
      <c r="G24" s="36">
        <v>3885</v>
      </c>
      <c r="H24" s="36">
        <v>416.2</v>
      </c>
      <c r="I24" s="36">
        <v>171</v>
      </c>
      <c r="J24" s="36">
        <v>3058.8272099999999</v>
      </c>
      <c r="K24" s="36">
        <v>879.63800000000003</v>
      </c>
      <c r="L24" s="36">
        <v>268.94675000000001</v>
      </c>
      <c r="M24" s="36"/>
      <c r="N24" s="36">
        <v>2390.7265499999999</v>
      </c>
      <c r="O24" s="36">
        <v>1243.627</v>
      </c>
      <c r="P24" s="37">
        <v>125482.15601999999</v>
      </c>
      <c r="Q24" s="30"/>
      <c r="R24" s="30"/>
      <c r="S24" s="30"/>
      <c r="T24" s="30"/>
    </row>
    <row r="25" spans="1:20" ht="96.6" x14ac:dyDescent="0.3">
      <c r="A25" s="31" t="s">
        <v>53</v>
      </c>
      <c r="B25" s="36">
        <v>2840</v>
      </c>
      <c r="C25" s="36">
        <v>1010</v>
      </c>
      <c r="D25" s="36">
        <v>175.55</v>
      </c>
      <c r="E25" s="36">
        <v>169</v>
      </c>
      <c r="F25" s="36">
        <v>55</v>
      </c>
      <c r="G25" s="36">
        <v>269.64</v>
      </c>
      <c r="H25" s="36">
        <v>81.319000000000003</v>
      </c>
      <c r="I25" s="36">
        <v>27</v>
      </c>
      <c r="J25" s="36">
        <v>364.56</v>
      </c>
      <c r="K25" s="36">
        <v>61.271999999999998</v>
      </c>
      <c r="L25" s="36">
        <v>135.94</v>
      </c>
      <c r="M25" s="36">
        <v>113.87</v>
      </c>
      <c r="N25" s="36">
        <v>140.416</v>
      </c>
      <c r="O25" s="36">
        <v>120.48125</v>
      </c>
      <c r="P25" s="37">
        <v>5564.0482499999998</v>
      </c>
      <c r="Q25" s="30"/>
      <c r="R25" s="30"/>
      <c r="S25" s="30"/>
      <c r="T25" s="30"/>
    </row>
    <row r="26" spans="1:20" ht="69" x14ac:dyDescent="0.3">
      <c r="A26" s="31" t="s">
        <v>54</v>
      </c>
      <c r="B26" s="36">
        <v>1215.175</v>
      </c>
      <c r="C26" s="36">
        <v>1490.4433100000001</v>
      </c>
      <c r="D26" s="36"/>
      <c r="E26" s="36"/>
      <c r="F26" s="36"/>
      <c r="G26" s="36">
        <v>100.242</v>
      </c>
      <c r="H26" s="36"/>
      <c r="I26" s="36"/>
      <c r="J26" s="36"/>
      <c r="K26" s="36"/>
      <c r="L26" s="36"/>
      <c r="M26" s="36"/>
      <c r="N26" s="36"/>
      <c r="O26" s="36"/>
      <c r="P26" s="37">
        <v>2805.86031</v>
      </c>
      <c r="Q26" s="30"/>
      <c r="R26" s="30"/>
      <c r="S26" s="30"/>
      <c r="T26" s="30"/>
    </row>
    <row r="27" spans="1:20" ht="179.4" x14ac:dyDescent="0.3">
      <c r="A27" s="31" t="s">
        <v>55</v>
      </c>
      <c r="B27" s="36"/>
      <c r="C27" s="36">
        <v>103.09818</v>
      </c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7">
        <v>103.09818</v>
      </c>
      <c r="Q27" s="30"/>
      <c r="R27" s="30"/>
      <c r="S27" s="30"/>
      <c r="T27" s="30"/>
    </row>
    <row r="28" spans="1:20" ht="55.2" x14ac:dyDescent="0.3">
      <c r="A28" s="31" t="s">
        <v>56</v>
      </c>
      <c r="B28" s="36"/>
      <c r="C28" s="36"/>
      <c r="D28" s="36"/>
      <c r="E28" s="36"/>
      <c r="F28" s="36"/>
      <c r="G28" s="36"/>
      <c r="H28" s="36"/>
      <c r="I28" s="36"/>
      <c r="J28" s="36">
        <v>41737</v>
      </c>
      <c r="K28" s="36"/>
      <c r="L28" s="36"/>
      <c r="M28" s="36"/>
      <c r="N28" s="36"/>
      <c r="O28" s="36"/>
      <c r="P28" s="37">
        <v>41737</v>
      </c>
      <c r="Q28" s="30"/>
      <c r="R28" s="30"/>
      <c r="S28" s="30"/>
      <c r="T28" s="30"/>
    </row>
    <row r="29" spans="1:20" ht="41.4" x14ac:dyDescent="0.3">
      <c r="A29" s="31" t="s">
        <v>57</v>
      </c>
      <c r="B29" s="36"/>
      <c r="C29" s="36">
        <v>722.65</v>
      </c>
      <c r="D29" s="36">
        <v>129.69999999999999</v>
      </c>
      <c r="E29" s="36">
        <v>333.5</v>
      </c>
      <c r="F29" s="36">
        <v>111.15</v>
      </c>
      <c r="G29" s="36">
        <v>37.049999999999997</v>
      </c>
      <c r="H29" s="36"/>
      <c r="I29" s="36">
        <v>42.274999999999999</v>
      </c>
      <c r="J29" s="36"/>
      <c r="K29" s="36">
        <v>99.7</v>
      </c>
      <c r="L29" s="36"/>
      <c r="M29" s="36">
        <v>297.42500000000001</v>
      </c>
      <c r="N29" s="36">
        <v>237.9</v>
      </c>
      <c r="O29" s="36"/>
      <c r="P29" s="37">
        <v>2011.35</v>
      </c>
      <c r="Q29" s="30"/>
      <c r="R29" s="30"/>
      <c r="S29" s="30"/>
      <c r="T29" s="30"/>
    </row>
    <row r="30" spans="1:20" ht="41.4" x14ac:dyDescent="0.3">
      <c r="A30" s="31" t="s">
        <v>58</v>
      </c>
      <c r="B30" s="36"/>
      <c r="C30" s="36">
        <v>99.280959999999993</v>
      </c>
      <c r="D30" s="36"/>
      <c r="E30" s="36"/>
      <c r="F30" s="36"/>
      <c r="G30" s="36">
        <v>24.820239999999998</v>
      </c>
      <c r="H30" s="36"/>
      <c r="I30" s="36"/>
      <c r="J30" s="36">
        <v>124.10120000000001</v>
      </c>
      <c r="K30" s="36"/>
      <c r="L30" s="36">
        <v>148.92143999999999</v>
      </c>
      <c r="M30" s="36"/>
      <c r="N30" s="36"/>
      <c r="O30" s="36"/>
      <c r="P30" s="37">
        <v>397.12383999999997</v>
      </c>
      <c r="Q30" s="30"/>
      <c r="R30" s="30"/>
      <c r="S30" s="30"/>
      <c r="T30" s="30"/>
    </row>
    <row r="31" spans="1:20" ht="110.4" x14ac:dyDescent="0.3">
      <c r="A31" s="31" t="s">
        <v>59</v>
      </c>
      <c r="B31" s="36"/>
      <c r="C31" s="36"/>
      <c r="D31" s="36">
        <v>760.55</v>
      </c>
      <c r="E31" s="36">
        <v>379.5</v>
      </c>
      <c r="F31" s="36">
        <v>126.35</v>
      </c>
      <c r="G31" s="36">
        <v>578.1</v>
      </c>
      <c r="H31" s="36">
        <v>188.7</v>
      </c>
      <c r="I31" s="36">
        <v>68.25</v>
      </c>
      <c r="J31" s="36">
        <v>1118.75</v>
      </c>
      <c r="K31" s="36">
        <v>158.25</v>
      </c>
      <c r="L31" s="36">
        <v>410</v>
      </c>
      <c r="M31" s="36">
        <v>265.8</v>
      </c>
      <c r="N31" s="36">
        <v>315.39999999999998</v>
      </c>
      <c r="O31" s="36">
        <v>120.5</v>
      </c>
      <c r="P31" s="37">
        <v>4490.1499999999996</v>
      </c>
      <c r="Q31" s="30"/>
      <c r="R31" s="30"/>
      <c r="S31" s="30"/>
      <c r="T31" s="30"/>
    </row>
    <row r="32" spans="1:20" ht="69" x14ac:dyDescent="0.3">
      <c r="A32" s="31" t="s">
        <v>60</v>
      </c>
      <c r="B32" s="36"/>
      <c r="C32" s="36">
        <v>26905.592000000001</v>
      </c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7">
        <v>26905.592000000001</v>
      </c>
      <c r="Q32" s="30"/>
      <c r="R32" s="30"/>
      <c r="S32" s="30"/>
      <c r="T32" s="30"/>
    </row>
    <row r="33" spans="1:20" x14ac:dyDescent="0.3">
      <c r="A33" s="28" t="s">
        <v>61</v>
      </c>
      <c r="B33" s="37">
        <v>649303.53897999995</v>
      </c>
      <c r="C33" s="37">
        <v>304168.88556999998</v>
      </c>
      <c r="D33" s="37">
        <v>74036.998000000007</v>
      </c>
      <c r="E33" s="37">
        <v>40816.673000000003</v>
      </c>
      <c r="F33" s="37">
        <v>21209.539000000001</v>
      </c>
      <c r="G33" s="37">
        <v>145158.70858000001</v>
      </c>
      <c r="H33" s="37">
        <v>28986.092369999998</v>
      </c>
      <c r="I33" s="37">
        <v>14248.387000000001</v>
      </c>
      <c r="J33" s="37">
        <v>129527.17941</v>
      </c>
      <c r="K33" s="37">
        <v>23375.69426</v>
      </c>
      <c r="L33" s="37">
        <v>49266.483350000002</v>
      </c>
      <c r="M33" s="37">
        <v>50428.153859999999</v>
      </c>
      <c r="N33" s="37">
        <v>46529.357250000001</v>
      </c>
      <c r="O33" s="37">
        <v>67234.328529999999</v>
      </c>
      <c r="P33" s="37">
        <v>1644290.0191599999</v>
      </c>
      <c r="Q33" s="29"/>
      <c r="R33" s="29"/>
      <c r="S33" s="29"/>
      <c r="T33" s="29"/>
    </row>
  </sheetData>
  <pageMargins left="0.23622047244094491" right="0.2" top="0.25" bottom="0.33" header="0.17" footer="0.17"/>
  <pageSetup paperSize="9" scale="6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11</vt:i4>
      </vt:variant>
    </vt:vector>
  </HeadingPairs>
  <TitlesOfParts>
    <vt:vector size="13" baseType="lpstr">
      <vt:lpstr>Бюджетополучатели</vt:lpstr>
      <vt:lpstr>Муниципальные районы</vt:lpstr>
      <vt:lpstr>EndData</vt:lpstr>
      <vt:lpstr>EndData1</vt:lpstr>
      <vt:lpstr>EndData2</vt:lpstr>
      <vt:lpstr>period</vt:lpstr>
      <vt:lpstr>StartData</vt:lpstr>
      <vt:lpstr>StartData1</vt:lpstr>
      <vt:lpstr>Year</vt:lpstr>
      <vt:lpstr>Бюджетополучатели!Заголовки_для_печати</vt:lpstr>
      <vt:lpstr>'Муниципальные районы'!Заголовки_для_печати</vt:lpstr>
      <vt:lpstr>Бюджетополучатели!Область_печати</vt:lpstr>
      <vt:lpstr>'Муниципальные районы'!Область_печати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2017-04-19T22:42:37Z</dcterms:modified>
</cp:coreProperties>
</file>