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 activeTab="1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Учреждения!$23:$24</definedName>
    <definedName name="_xlnm.Print_Area" localSheetId="1">'Муниципальные районы'!$A$1:$P$18</definedName>
    <definedName name="_xlnm.Print_Area" localSheetId="0">Учреждения!$A$1:$E$59</definedName>
  </definedNames>
  <calcPr calcId="152511" refMode="R1C1"/>
</workbook>
</file>

<file path=xl/calcChain.xml><?xml version="1.0" encoding="utf-8"?>
<calcChain xmlns="http://schemas.openxmlformats.org/spreadsheetml/2006/main">
  <c r="E8" i="1" l="1"/>
  <c r="E9" i="1"/>
  <c r="E21" i="1"/>
  <c r="B16" i="2"/>
  <c r="E16" i="1"/>
  <c r="E15" i="1"/>
  <c r="E11" i="1"/>
  <c r="E10" i="1"/>
  <c r="E18" i="1"/>
  <c r="A2" i="2" l="1"/>
  <c r="B2" i="2" s="1"/>
  <c r="C2" i="2" s="1"/>
  <c r="A17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<sst xmlns="http://schemas.openxmlformats.org/spreadsheetml/2006/main" count="89" uniqueCount="88">
  <si>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</si>
  <si>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</si>
  <si>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</si>
  <si>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</si>
  <si>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</si>
  <si>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</si>
  <si>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</si>
  <si>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</si>
  <si>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</si>
  <si>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</si>
  <si>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</si>
  <si>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</si>
  <si>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</si>
  <si>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</si>
  <si>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</si>
  <si>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</si>
  <si>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</si>
  <si>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</si>
  <si>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</si>
  <si>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</si>
  <si>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</si>
  <si>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</si>
  <si>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</si>
  <si>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</si>
  <si>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</si>
  <si>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</si>
  <si>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</si>
  <si>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</si>
  <si>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</si>
  <si>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</si>
  <si>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</si>
  <si>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поддержку мер по обеспечению сбалансированности бюджетов</t>
  </si>
  <si>
    <t>Субсидии местным бюджетам на реализацию инвестиционных  мероприятий соответствующей подпрограммы соответствующей государственной программы Камчатского края</t>
  </si>
  <si>
    <t>Субвенции для осуществления отдельных  государственных полномочий Камчатского края  по социальному обслуживанию граждан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</si>
  <si>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</si>
  <si>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проживающим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</si>
  <si>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</si>
  <si>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</si>
  <si>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</si>
  <si>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</si>
  <si>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на осуществление  государственных полномочий Камчатского края по организации проведения мероприятий по отлову и содержанию безнадзорных животных в Камчатском крае</t>
  </si>
  <si>
    <t>Всего:</t>
  </si>
  <si>
    <t>09.03.2017</t>
  </si>
  <si>
    <t>Контрольно-счетная палата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</si>
  <si>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</si>
  <si>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</si>
  <si>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</si>
  <si>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</si>
  <si>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</si>
  <si>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</si>
  <si>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</si>
  <si>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и науки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</si>
  <si>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</si>
  <si>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</si>
  <si>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специальных программ и по делам казачества Камчатского края</t>
  </si>
  <si>
    <t>Министерство имущественных и земельных отношений Камчатского края</t>
  </si>
  <si>
    <t>Агентство записи актов гражданского состояния Камчатского края</t>
  </si>
  <si>
    <t>Агентство по делам архивов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</si>
  <si>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</si>
  <si>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</si>
  <si>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</si>
  <si>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</si>
  <si>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</si>
  <si>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строительного надзора Камчатского края</t>
  </si>
  <si>
    <t>Инспекция государственного экологического надзора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</si>
  <si>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</si>
  <si>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</si>
  <si>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Палата Уполномоченных в Камчатском крае</t>
  </si>
  <si>
    <t>Агентство по внутренней политике Камчатского края</t>
  </si>
  <si>
    <t>Министерство спорта и молодежной политики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</si>
  <si>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</si>
  <si>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</si>
  <si>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</si>
  <si>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Агентство инвестиций и предпринимательства Камчатского края</t>
  </si>
  <si>
    <t>Агентство по обращению с отходами Камчатского края</t>
  </si>
  <si>
    <t>ИТОГО</t>
  </si>
  <si>
    <t>03.03.2017</t>
  </si>
  <si>
    <t>Единая субвенция бюджетам субъектов Российской Федерации и бюджету г. Байконура</t>
  </si>
  <si>
    <t>Субсидии бюджетам субъектов Российской Федерации на ежемесячную денежную выплату, назначаемую в случае рождения третьего ребенка или последующих детей до достижения ребенком возраста трех лет</t>
  </si>
  <si>
    <t>Субвенции бюджетам субъектов Российской Федерации на оплату жилищно-коммунальных услуг отдельным категориям граждан</t>
  </si>
  <si>
    <t>Субвенции бюджетам субъектов Российской Федерации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</si>
  <si>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Субвенции бюджетам субъектов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</si>
  <si>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</t>
  </si>
  <si>
    <t>Субвенции бюджетам субъектов Российской Федерации на осуществление отдельных полномочий в области лесных отношений</t>
  </si>
  <si>
    <t xml:space="preserve">Межбюджетные трансферты, передаваемые бюджетам субъектов Российской Федерации  на обеспечение деятельности депутатов Государственной Думы и их помощников в избирательных округах </t>
  </si>
  <si>
    <t xml:space="preserve">Межбюджетные трансферты, передаваемые бюджетам субъектов Российской Федерации на реализацию отдельных полномочий в области лекарственного обеспечения </t>
  </si>
  <si>
    <t>Дотации бюджетам субъектов Российской Федерации, связанные с особым режимом безопасного функционирования закрытых административно-территориальных образований</t>
  </si>
  <si>
    <t>Субсидии бюджетам субъектов Российской Федерации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</si>
</sst>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8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9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4" fontId="0" fillId="0" borderId="0" xfId="0" applyNumberFormat="1"/>
    <xf numFmtId="164" fontId="6" fillId="2" borderId="4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left" wrapText="1"/>
    </xf>
    <xf numFmtId="164" fontId="6" fillId="2" borderId="4" xfId="0" applyNumberFormat="1" applyFont="1" applyFill="1" applyBorder="1" applyAlignment="1">
      <alignment horizontal="right" vertical="center" wrapText="1"/>
    </xf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2" borderId="0" xfId="0" applyFont="1" applyFill="1" applyBorder="1" applyAlignment="1"/>
    <xf numFmtId="0" fontId="12" fillId="0" borderId="0" xfId="0" applyNumberFormat="1" applyFont="1"/>
    <xf numFmtId="0" fontId="12" fillId="0" borderId="0" xfId="0" applyFont="1"/>
    <xf numFmtId="0" fontId="13" fillId="0" borderId="4" xfId="0" applyFont="1" applyBorder="1" applyAlignment="1">
      <alignment horizontal="center" vertical="center" wrapText="1"/>
    </xf>
    <xf numFmtId="164" fontId="14" fillId="0" borderId="4" xfId="0" applyNumberFormat="1" applyFont="1" applyBorder="1"/>
    <xf numFmtId="0" fontId="14" fillId="0" borderId="4" xfId="0" applyFont="1" applyBorder="1" applyAlignment="1">
      <alignment wrapText="1"/>
    </xf>
    <xf numFmtId="0" fontId="16" fillId="0" borderId="0" xfId="0" applyFont="1"/>
    <xf numFmtId="164" fontId="9" fillId="2" borderId="4" xfId="0" applyNumberFormat="1" applyFont="1" applyFill="1" applyBorder="1" applyAlignment="1">
      <alignment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9" fillId="2" borderId="4" xfId="0" applyNumberFormat="1" applyFont="1" applyFill="1" applyBorder="1" applyAlignment="1">
      <alignment horizontal="center" vertical="center" wrapText="1"/>
    </xf>
    <xf numFmtId="14" fontId="15" fillId="0" borderId="0" xfId="0" applyNumberFormat="1" applyFont="1"/>
    <xf numFmtId="0" fontId="17" fillId="2" borderId="0" xfId="0" applyFont="1" applyFill="1" applyBorder="1" applyAlignment="1"/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164" fontId="2" fillId="0" borderId="4" xfId="0" applyNumberFormat="1" applyFont="1" applyBorder="1" applyAlignment="1">
      <alignment horizontal="left" vertical="center" wrapText="1"/>
    </xf>
    <xf numFmtId="0" fontId="0" fillId="0" borderId="0" xfId="0"/>
    <xf numFmtId="164" fontId="3" fillId="0" borderId="4" xfId="0" applyNumberFormat="1" applyFont="1" applyFill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4" fontId="14" fillId="0" borderId="4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view="pageBreakPreview" topLeftCell="A16" zoomScaleNormal="100" zoomScaleSheetLayoutView="100" workbookViewId="0">
      <selection activeCell="D59" sqref="D59"/>
    </sheetView>
  </sheetViews>
  <sheetFormatPr defaultRowHeight="15" x14ac:dyDescent="0.25"/>
  <cols>
    <col min="1" max="1" width="69.28515625" customWidth="1"/>
    <col min="2" max="2" width="13.85546875" customWidth="1"/>
    <col min="3" max="4" width="14.42578125" customWidth="1"/>
    <col min="5" max="5" width="12.42578125" customWidth="1"/>
    <col min="6" max="6" width="12.5703125" customWidth="1"/>
    <col min="7" max="7" width="16" bestFit="1" customWidth="1"/>
    <col min="9" max="9" width="10.140625" bestFit="1" customWidth="1"/>
  </cols>
  <sheetData>
    <row r="1" spans="1:9" ht="15.75" x14ac:dyDescent="0.25">
      <c r="A1" s="39" t="s">
        <v>0</v>
      </c>
      <c r="B1" s="39"/>
      <c r="C1" s="39"/>
      <c r="D1" s="39"/>
      <c r="E1" s="39"/>
      <c r="F1" s="28" t="s">
        <v>76</v>
      </c>
      <c r="G1" s="29" t="str">
        <f>TEXT(F1,"[$-FC19]ДД ММММ")</f>
        <v>03 марта</v>
      </c>
      <c r="H1" s="29" t="str">
        <f>TEXT(F1,"[$-FC19]ДД.ММ.ГГГ \г")</f>
        <v>03.03.2017 г</v>
      </c>
    </row>
    <row r="2" spans="1:9" ht="15.75" x14ac:dyDescent="0.25">
      <c r="A2" s="39" t="str">
        <f>CONCATENATE("с ",G1," по ",G2,"ода")</f>
        <v>с 03 марта по 09 марта 2017 года</v>
      </c>
      <c r="B2" s="39"/>
      <c r="C2" s="39"/>
      <c r="D2" s="39"/>
      <c r="E2" s="39"/>
      <c r="F2" s="28" t="s">
        <v>42</v>
      </c>
      <c r="G2" s="29" t="str">
        <f>TEXT(F2,"[$-FC19]ДД ММММ ГГГ \г")</f>
        <v>09 марта 2017 г</v>
      </c>
      <c r="H2" s="29" t="str">
        <f>TEXT(F2,"[$-FC19]ДД.ММ.ГГГ \г")</f>
        <v>09.03.2017 г</v>
      </c>
      <c r="I2" s="20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40" t="str">
        <f>CONCATENATE("Остатки средств на ",H1,".")</f>
        <v>Остатки средств на 03.03.2017 г.</v>
      </c>
      <c r="B5" s="41"/>
      <c r="C5" s="41"/>
      <c r="D5" s="42"/>
      <c r="E5" s="56">
        <v>1121486.1000000001</v>
      </c>
      <c r="F5" s="20"/>
    </row>
    <row r="6" spans="1:9" x14ac:dyDescent="0.25">
      <c r="A6" s="9"/>
      <c r="B6" s="10"/>
      <c r="C6" s="10"/>
      <c r="D6" s="10"/>
      <c r="E6" s="11"/>
    </row>
    <row r="7" spans="1:9" x14ac:dyDescent="0.25">
      <c r="A7" s="49" t="s">
        <v>2</v>
      </c>
      <c r="B7" s="50"/>
      <c r="C7" s="50"/>
      <c r="D7" s="50"/>
      <c r="E7" s="12"/>
    </row>
    <row r="8" spans="1:9" x14ac:dyDescent="0.25">
      <c r="A8" s="44" t="s">
        <v>3</v>
      </c>
      <c r="B8" s="50"/>
      <c r="C8" s="50"/>
      <c r="D8" s="50"/>
      <c r="E8" s="8">
        <f>E21-E9</f>
        <v>132974.87525999994</v>
      </c>
    </row>
    <row r="9" spans="1:9" x14ac:dyDescent="0.25">
      <c r="A9" s="51" t="s">
        <v>4</v>
      </c>
      <c r="B9" s="50"/>
      <c r="C9" s="50"/>
      <c r="D9" s="50"/>
      <c r="E9" s="13">
        <f>SUM(E10:E20)</f>
        <v>68303.3</v>
      </c>
    </row>
    <row r="10" spans="1:9" s="53" customFormat="1" x14ac:dyDescent="0.25">
      <c r="A10" s="51" t="s">
        <v>77</v>
      </c>
      <c r="B10" s="50"/>
      <c r="C10" s="50"/>
      <c r="D10" s="50"/>
      <c r="E10" s="54">
        <f>106.4+192+84.8</f>
        <v>383.2</v>
      </c>
    </row>
    <row r="11" spans="1:9" s="53" customFormat="1" ht="33" customHeight="1" x14ac:dyDescent="0.25">
      <c r="A11" s="51" t="s">
        <v>78</v>
      </c>
      <c r="B11" s="50"/>
      <c r="C11" s="50"/>
      <c r="D11" s="50"/>
      <c r="E11" s="54">
        <f>12771+116.6+574.5</f>
        <v>13462.1</v>
      </c>
    </row>
    <row r="12" spans="1:9" s="53" customFormat="1" ht="29.25" customHeight="1" x14ac:dyDescent="0.25">
      <c r="A12" s="51" t="s">
        <v>79</v>
      </c>
      <c r="B12" s="50"/>
      <c r="C12" s="50"/>
      <c r="D12" s="50"/>
      <c r="E12" s="54">
        <v>2366.1999999999998</v>
      </c>
    </row>
    <row r="13" spans="1:9" s="53" customFormat="1" ht="48.75" customHeight="1" x14ac:dyDescent="0.25">
      <c r="A13" s="51" t="s">
        <v>80</v>
      </c>
      <c r="B13" s="50"/>
      <c r="C13" s="50"/>
      <c r="D13" s="50"/>
      <c r="E13" s="54">
        <v>36.4</v>
      </c>
    </row>
    <row r="14" spans="1:9" s="53" customFormat="1" ht="48.75" customHeight="1" x14ac:dyDescent="0.25">
      <c r="A14" s="51" t="s">
        <v>81</v>
      </c>
      <c r="B14" s="50"/>
      <c r="C14" s="50"/>
      <c r="D14" s="50"/>
      <c r="E14" s="54">
        <v>3510.2</v>
      </c>
    </row>
    <row r="15" spans="1:9" s="53" customFormat="1" ht="34.5" customHeight="1" x14ac:dyDescent="0.25">
      <c r="A15" s="51" t="s">
        <v>82</v>
      </c>
      <c r="B15" s="50"/>
      <c r="C15" s="50"/>
      <c r="D15" s="50"/>
      <c r="E15" s="54">
        <f>267+1145.8+987.3+426.3</f>
        <v>2826.4</v>
      </c>
    </row>
    <row r="16" spans="1:9" s="53" customFormat="1" ht="33.75" customHeight="1" x14ac:dyDescent="0.25">
      <c r="A16" s="51" t="s">
        <v>83</v>
      </c>
      <c r="B16" s="50"/>
      <c r="C16" s="50"/>
      <c r="D16" s="50"/>
      <c r="E16" s="54">
        <f>381.7+106.1+453.1</f>
        <v>940.9</v>
      </c>
    </row>
    <row r="17" spans="1:5" s="53" customFormat="1" ht="35.25" customHeight="1" x14ac:dyDescent="0.25">
      <c r="A17" s="51" t="s">
        <v>84</v>
      </c>
      <c r="B17" s="50"/>
      <c r="C17" s="50"/>
      <c r="D17" s="50"/>
      <c r="E17" s="54">
        <v>585.20000000000005</v>
      </c>
    </row>
    <row r="18" spans="1:5" s="53" customFormat="1" ht="36.75" customHeight="1" x14ac:dyDescent="0.25">
      <c r="A18" s="51" t="s">
        <v>85</v>
      </c>
      <c r="B18" s="50"/>
      <c r="C18" s="50"/>
      <c r="D18" s="50"/>
      <c r="E18" s="54">
        <f>101.9+2281.8</f>
        <v>2383.7000000000003</v>
      </c>
    </row>
    <row r="19" spans="1:5" s="53" customFormat="1" ht="36.75" customHeight="1" x14ac:dyDescent="0.25">
      <c r="A19" s="51" t="s">
        <v>86</v>
      </c>
      <c r="B19" s="50"/>
      <c r="C19" s="50"/>
      <c r="D19" s="50"/>
      <c r="E19" s="54">
        <v>41738</v>
      </c>
    </row>
    <row r="20" spans="1:5" s="53" customFormat="1" ht="50.25" customHeight="1" x14ac:dyDescent="0.25">
      <c r="A20" s="51" t="s">
        <v>87</v>
      </c>
      <c r="B20" s="50"/>
      <c r="C20" s="50"/>
      <c r="D20" s="50"/>
      <c r="E20" s="54">
        <v>71</v>
      </c>
    </row>
    <row r="21" spans="1:5" x14ac:dyDescent="0.25">
      <c r="A21" s="43" t="s">
        <v>5</v>
      </c>
      <c r="B21" s="44"/>
      <c r="C21" s="44"/>
      <c r="D21" s="44"/>
      <c r="E21" s="12">
        <f>'Муниципальные районы'!B17-Учреждения!E5+'Муниципальные районы'!B16</f>
        <v>201278.17525999993</v>
      </c>
    </row>
    <row r="22" spans="1:5" x14ac:dyDescent="0.25">
      <c r="A22" s="14"/>
      <c r="B22" s="15"/>
      <c r="C22" s="15"/>
      <c r="D22" s="6"/>
      <c r="E22" s="16"/>
    </row>
    <row r="23" spans="1:5" x14ac:dyDescent="0.25">
      <c r="A23" s="45" t="s">
        <v>14</v>
      </c>
      <c r="B23" s="47" t="s">
        <v>6</v>
      </c>
      <c r="C23" s="48" t="s">
        <v>7</v>
      </c>
      <c r="D23" s="48"/>
      <c r="E23" s="48"/>
    </row>
    <row r="24" spans="1:5" ht="90" x14ac:dyDescent="0.25">
      <c r="A24" s="46"/>
      <c r="B24" s="47"/>
      <c r="C24" s="17" t="s">
        <v>8</v>
      </c>
      <c r="D24" s="17" t="s">
        <v>9</v>
      </c>
      <c r="E24" s="17" t="s">
        <v>10</v>
      </c>
    </row>
    <row r="25" spans="1:5" x14ac:dyDescent="0.25">
      <c r="A25" s="18" t="s">
        <v>43</v>
      </c>
      <c r="B25" s="19">
        <v>250</v>
      </c>
      <c r="C25" s="19"/>
      <c r="D25" s="19"/>
      <c r="E25" s="19"/>
    </row>
    <row r="26" spans="1:5" x14ac:dyDescent="0.25">
      <c r="A26" s="18" t="s">
        <v>44</v>
      </c>
      <c r="B26" s="19">
        <v>8861.1782600000006</v>
      </c>
      <c r="C26" s="19">
        <v>5345.4456700000001</v>
      </c>
      <c r="D26" s="19">
        <v>3135.7325900000001</v>
      </c>
      <c r="E26" s="19"/>
    </row>
    <row r="27" spans="1:5" ht="30" x14ac:dyDescent="0.25">
      <c r="A27" s="18" t="s">
        <v>45</v>
      </c>
      <c r="B27" s="19">
        <v>665.37577999999996</v>
      </c>
      <c r="C27" s="19">
        <v>253.78282999999999</v>
      </c>
      <c r="D27" s="19"/>
      <c r="E27" s="19"/>
    </row>
    <row r="28" spans="1:5" x14ac:dyDescent="0.25">
      <c r="A28" s="18" t="s">
        <v>46</v>
      </c>
      <c r="B28" s="19">
        <v>434.47708</v>
      </c>
      <c r="C28" s="19"/>
      <c r="D28" s="19"/>
      <c r="E28" s="19"/>
    </row>
    <row r="29" spans="1:5" x14ac:dyDescent="0.25">
      <c r="A29" s="18" t="s">
        <v>47</v>
      </c>
      <c r="B29" s="19">
        <v>1991.1596199999999</v>
      </c>
      <c r="C29" s="19">
        <v>1600</v>
      </c>
      <c r="D29" s="19">
        <v>380</v>
      </c>
      <c r="E29" s="19"/>
    </row>
    <row r="30" spans="1:5" ht="30" x14ac:dyDescent="0.25">
      <c r="A30" s="18" t="s">
        <v>48</v>
      </c>
      <c r="B30" s="19">
        <v>2065</v>
      </c>
      <c r="C30" s="19"/>
      <c r="D30" s="19">
        <v>65</v>
      </c>
      <c r="E30" s="19"/>
    </row>
    <row r="31" spans="1:5" x14ac:dyDescent="0.25">
      <c r="A31" s="18" t="s">
        <v>49</v>
      </c>
      <c r="B31" s="19">
        <v>700</v>
      </c>
      <c r="C31" s="19"/>
      <c r="D31" s="19"/>
      <c r="E31" s="19"/>
    </row>
    <row r="32" spans="1:5" x14ac:dyDescent="0.25">
      <c r="A32" s="18" t="s">
        <v>50</v>
      </c>
      <c r="B32" s="19">
        <v>42459.162909999999</v>
      </c>
      <c r="C32" s="19">
        <v>700</v>
      </c>
      <c r="D32" s="19">
        <v>250</v>
      </c>
      <c r="E32" s="19"/>
    </row>
    <row r="33" spans="1:5" x14ac:dyDescent="0.25">
      <c r="A33" s="18" t="s">
        <v>51</v>
      </c>
      <c r="B33" s="19">
        <v>3844.5184300000001</v>
      </c>
      <c r="C33" s="19">
        <v>60.189779999999999</v>
      </c>
      <c r="D33" s="19">
        <v>8.3497400000000006</v>
      </c>
      <c r="E33" s="19"/>
    </row>
    <row r="34" spans="1:5" x14ac:dyDescent="0.25">
      <c r="A34" s="18" t="s">
        <v>52</v>
      </c>
      <c r="B34" s="19">
        <v>47551.817710000003</v>
      </c>
      <c r="C34" s="19">
        <v>3282</v>
      </c>
      <c r="D34" s="19">
        <v>80.2</v>
      </c>
      <c r="E34" s="19">
        <v>406.255</v>
      </c>
    </row>
    <row r="35" spans="1:5" x14ac:dyDescent="0.25">
      <c r="A35" s="18" t="s">
        <v>53</v>
      </c>
      <c r="B35" s="19">
        <v>235364.39744</v>
      </c>
      <c r="C35" s="19"/>
      <c r="D35" s="19"/>
      <c r="E35" s="19">
        <v>224097.57513000001</v>
      </c>
    </row>
    <row r="36" spans="1:5" ht="30" x14ac:dyDescent="0.25">
      <c r="A36" s="18" t="s">
        <v>54</v>
      </c>
      <c r="B36" s="19">
        <v>6886.9179999999997</v>
      </c>
      <c r="C36" s="19">
        <v>1969</v>
      </c>
      <c r="D36" s="19">
        <v>580.66600000000005</v>
      </c>
      <c r="E36" s="19"/>
    </row>
    <row r="37" spans="1:5" ht="30" x14ac:dyDescent="0.25">
      <c r="A37" s="18" t="s">
        <v>55</v>
      </c>
      <c r="B37" s="19">
        <v>1201.3482799999999</v>
      </c>
      <c r="C37" s="19"/>
      <c r="D37" s="19"/>
      <c r="E37" s="19"/>
    </row>
    <row r="38" spans="1:5" x14ac:dyDescent="0.25">
      <c r="A38" s="18" t="s">
        <v>56</v>
      </c>
      <c r="B38" s="19">
        <v>2217.9914100000001</v>
      </c>
      <c r="C38" s="19"/>
      <c r="D38" s="19"/>
      <c r="E38" s="19"/>
    </row>
    <row r="39" spans="1:5" x14ac:dyDescent="0.25">
      <c r="A39" s="18" t="s">
        <v>57</v>
      </c>
      <c r="B39" s="19">
        <v>613.37469999999996</v>
      </c>
      <c r="C39" s="19"/>
      <c r="D39" s="19"/>
      <c r="E39" s="19"/>
    </row>
    <row r="40" spans="1:5" ht="30" x14ac:dyDescent="0.25">
      <c r="A40" s="18" t="s">
        <v>58</v>
      </c>
      <c r="B40" s="19">
        <v>9094.2157999999999</v>
      </c>
      <c r="C40" s="19">
        <v>95</v>
      </c>
      <c r="D40" s="19">
        <v>390</v>
      </c>
      <c r="E40" s="19">
        <v>2257.8666400000002</v>
      </c>
    </row>
    <row r="41" spans="1:5" x14ac:dyDescent="0.25">
      <c r="A41" s="18" t="s">
        <v>59</v>
      </c>
      <c r="B41" s="19">
        <v>242.04485</v>
      </c>
      <c r="C41" s="19"/>
      <c r="D41" s="19"/>
      <c r="E41" s="19"/>
    </row>
    <row r="42" spans="1:5" x14ac:dyDescent="0.25">
      <c r="A42" s="18" t="s">
        <v>60</v>
      </c>
      <c r="B42" s="19">
        <v>19045.43579</v>
      </c>
      <c r="C42" s="19">
        <v>2186.5830000000001</v>
      </c>
      <c r="D42" s="19">
        <v>660.34699999999998</v>
      </c>
      <c r="E42" s="19"/>
    </row>
    <row r="43" spans="1:5" ht="30" x14ac:dyDescent="0.25">
      <c r="A43" s="18" t="s">
        <v>61</v>
      </c>
      <c r="B43" s="19">
        <v>2500</v>
      </c>
      <c r="C43" s="19"/>
      <c r="D43" s="19"/>
      <c r="E43" s="19"/>
    </row>
    <row r="44" spans="1:5" x14ac:dyDescent="0.25">
      <c r="A44" s="18" t="s">
        <v>62</v>
      </c>
      <c r="B44" s="19">
        <v>3626</v>
      </c>
      <c r="C44" s="19">
        <v>2500</v>
      </c>
      <c r="D44" s="19">
        <v>843</v>
      </c>
      <c r="E44" s="19"/>
    </row>
    <row r="45" spans="1:5" x14ac:dyDescent="0.25">
      <c r="A45" s="18" t="s">
        <v>63</v>
      </c>
      <c r="B45" s="19">
        <v>690.8</v>
      </c>
      <c r="C45" s="19"/>
      <c r="D45" s="19">
        <v>262.8</v>
      </c>
      <c r="E45" s="19"/>
    </row>
    <row r="46" spans="1:5" x14ac:dyDescent="0.25">
      <c r="A46" s="18" t="s">
        <v>64</v>
      </c>
      <c r="B46" s="19">
        <v>1393</v>
      </c>
      <c r="C46" s="19">
        <v>900</v>
      </c>
      <c r="D46" s="19">
        <v>280</v>
      </c>
      <c r="E46" s="19"/>
    </row>
    <row r="47" spans="1:5" x14ac:dyDescent="0.25">
      <c r="A47" s="18" t="s">
        <v>65</v>
      </c>
      <c r="B47" s="19">
        <v>664.01844000000006</v>
      </c>
      <c r="C47" s="19">
        <v>45</v>
      </c>
      <c r="D47" s="19"/>
      <c r="E47" s="19"/>
    </row>
    <row r="48" spans="1:5" x14ac:dyDescent="0.25">
      <c r="A48" s="18" t="s">
        <v>66</v>
      </c>
      <c r="B48" s="19">
        <v>719.86066000000005</v>
      </c>
      <c r="C48" s="19"/>
      <c r="D48" s="19"/>
      <c r="E48" s="19"/>
    </row>
    <row r="49" spans="1:5" x14ac:dyDescent="0.25">
      <c r="A49" s="18" t="s">
        <v>67</v>
      </c>
      <c r="B49" s="19">
        <v>690</v>
      </c>
      <c r="C49" s="19">
        <v>300</v>
      </c>
      <c r="D49" s="19"/>
      <c r="E49" s="19"/>
    </row>
    <row r="50" spans="1:5" x14ac:dyDescent="0.25">
      <c r="A50" s="18" t="s">
        <v>68</v>
      </c>
      <c r="B50" s="19">
        <v>515.28152</v>
      </c>
      <c r="C50" s="19"/>
      <c r="D50" s="19"/>
      <c r="E50" s="19"/>
    </row>
    <row r="51" spans="1:5" x14ac:dyDescent="0.25">
      <c r="A51" s="18" t="s">
        <v>69</v>
      </c>
      <c r="B51" s="19">
        <v>1345.7718400000001</v>
      </c>
      <c r="C51" s="19"/>
      <c r="D51" s="19"/>
      <c r="E51" s="19">
        <v>70</v>
      </c>
    </row>
    <row r="52" spans="1:5" ht="30" x14ac:dyDescent="0.25">
      <c r="A52" s="18" t="s">
        <v>70</v>
      </c>
      <c r="B52" s="19">
        <v>1208.51926</v>
      </c>
      <c r="C52" s="19">
        <v>863.95298000000003</v>
      </c>
      <c r="D52" s="19">
        <v>109.77771</v>
      </c>
      <c r="E52" s="19">
        <v>60</v>
      </c>
    </row>
    <row r="53" spans="1:5" x14ac:dyDescent="0.25">
      <c r="A53" s="18" t="s">
        <v>71</v>
      </c>
      <c r="B53" s="19">
        <v>369.91665</v>
      </c>
      <c r="C53" s="19"/>
      <c r="D53" s="19"/>
      <c r="E53" s="19"/>
    </row>
    <row r="54" spans="1:5" x14ac:dyDescent="0.25">
      <c r="A54" s="18" t="s">
        <v>72</v>
      </c>
      <c r="B54" s="19">
        <v>1282.25</v>
      </c>
      <c r="C54" s="19"/>
      <c r="D54" s="19"/>
      <c r="E54" s="19"/>
    </row>
    <row r="55" spans="1:5" x14ac:dyDescent="0.25">
      <c r="A55" s="18" t="s">
        <v>73</v>
      </c>
      <c r="B55" s="19">
        <v>2730</v>
      </c>
      <c r="C55" s="19"/>
      <c r="D55" s="19"/>
      <c r="E55" s="19"/>
    </row>
    <row r="56" spans="1:5" x14ac:dyDescent="0.25">
      <c r="A56" s="18" t="s">
        <v>74</v>
      </c>
      <c r="B56" s="19">
        <v>225.72806</v>
      </c>
      <c r="C56" s="19"/>
      <c r="D56" s="19"/>
      <c r="E56" s="19"/>
    </row>
    <row r="57" spans="1:5" x14ac:dyDescent="0.25">
      <c r="A57" s="52" t="s">
        <v>75</v>
      </c>
      <c r="B57" s="55">
        <v>401449.56248999998</v>
      </c>
      <c r="C57" s="55">
        <v>20100.954259999999</v>
      </c>
      <c r="D57" s="55">
        <v>7045.8730400000004</v>
      </c>
      <c r="E57" s="55">
        <v>226891.69677000001</v>
      </c>
    </row>
  </sheetData>
  <mergeCells count="21">
    <mergeCell ref="A20:D20"/>
    <mergeCell ref="A15:D15"/>
    <mergeCell ref="A16:D16"/>
    <mergeCell ref="A17:D17"/>
    <mergeCell ref="A18:D18"/>
    <mergeCell ref="A19:D19"/>
    <mergeCell ref="A1:E1"/>
    <mergeCell ref="A2:E2"/>
    <mergeCell ref="A5:D5"/>
    <mergeCell ref="A21:D21"/>
    <mergeCell ref="A23:A24"/>
    <mergeCell ref="B23:B24"/>
    <mergeCell ref="C23:E23"/>
    <mergeCell ref="A7:D7"/>
    <mergeCell ref="A8:D8"/>
    <mergeCell ref="A9:D9"/>
    <mergeCell ref="A10:D10"/>
    <mergeCell ref="A11:D11"/>
    <mergeCell ref="A12:D12"/>
    <mergeCell ref="A13:D13"/>
    <mergeCell ref="A14:D14"/>
  </mergeCells>
  <pageMargins left="0.70866141732283472" right="0.2" top="0.2" bottom="0.39" header="0.21" footer="0.17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view="pageBreakPreview" zoomScaleNormal="100" zoomScaleSheetLayoutView="100" workbookViewId="0">
      <selection activeCell="F33" sqref="F33"/>
    </sheetView>
  </sheetViews>
  <sheetFormatPr defaultRowHeight="15" x14ac:dyDescent="0.25"/>
  <cols>
    <col min="1" max="1" width="36.7109375" customWidth="1"/>
    <col min="2" max="2" width="13.140625" customWidth="1"/>
    <col min="3" max="3" width="14.42578125" customWidth="1"/>
    <col min="4" max="4" width="14.28515625" customWidth="1"/>
    <col min="5" max="5" width="13.140625" customWidth="1"/>
    <col min="6" max="6" width="13.7109375" customWidth="1"/>
    <col min="7" max="7" width="14.140625" customWidth="1"/>
    <col min="8" max="8" width="14.42578125" customWidth="1"/>
    <col min="9" max="9" width="13.28515625" customWidth="1"/>
    <col min="10" max="10" width="12.7109375" customWidth="1"/>
    <col min="11" max="11" width="11" customWidth="1"/>
    <col min="12" max="12" width="13.85546875" customWidth="1"/>
    <col min="13" max="13" width="14.28515625" customWidth="1"/>
    <col min="14" max="14" width="13.140625" customWidth="1"/>
    <col min="15" max="15" width="13.5703125" customWidth="1"/>
  </cols>
  <sheetData>
    <row r="1" spans="1:16" s="26" customFormat="1" ht="15.75" x14ac:dyDescent="0.25">
      <c r="A1" s="37" t="s">
        <v>42</v>
      </c>
      <c r="C1" s="27" t="s">
        <v>13</v>
      </c>
    </row>
    <row r="2" spans="1:16" x14ac:dyDescent="0.25">
      <c r="A2" s="33" t="str">
        <f>TEXT(EndData2,"[$-FC19]ДД.ММ.ГГГ")</f>
        <v>09.03.2017</v>
      </c>
      <c r="B2" s="33">
        <f>A2+1</f>
        <v>42804</v>
      </c>
      <c r="C2" s="38" t="str">
        <f>TEXT(B2,"[$-FC19]ДД.ММ.ГГГ")</f>
        <v>10.03.2017</v>
      </c>
      <c r="P2" s="24" t="s">
        <v>12</v>
      </c>
    </row>
    <row r="3" spans="1:16" s="25" customFormat="1" ht="51.75" customHeight="1" x14ac:dyDescent="0.25">
      <c r="A3" s="30" t="s">
        <v>15</v>
      </c>
      <c r="B3" s="36" t="s">
        <v>16</v>
      </c>
      <c r="C3" s="34" t="s">
        <v>17</v>
      </c>
      <c r="D3" s="34" t="s">
        <v>18</v>
      </c>
      <c r="E3" s="34" t="s">
        <v>19</v>
      </c>
      <c r="F3" s="34" t="s">
        <v>20</v>
      </c>
      <c r="G3" s="34" t="s">
        <v>21</v>
      </c>
      <c r="H3" s="34" t="s">
        <v>22</v>
      </c>
      <c r="I3" s="34" t="s">
        <v>23</v>
      </c>
      <c r="J3" s="34" t="s">
        <v>24</v>
      </c>
      <c r="K3" s="34" t="s">
        <v>25</v>
      </c>
      <c r="L3" s="34" t="s">
        <v>26</v>
      </c>
      <c r="M3" s="34" t="s">
        <v>27</v>
      </c>
      <c r="N3" s="34" t="s">
        <v>28</v>
      </c>
      <c r="O3" s="34" t="s">
        <v>29</v>
      </c>
      <c r="P3" s="21" t="s">
        <v>11</v>
      </c>
    </row>
    <row r="4" spans="1:16" ht="26.25" x14ac:dyDescent="0.25">
      <c r="A4" s="22" t="s">
        <v>31</v>
      </c>
      <c r="B4" s="35">
        <v>199.9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23">
        <v>199.9</v>
      </c>
    </row>
    <row r="5" spans="1:16" ht="64.5" x14ac:dyDescent="0.25">
      <c r="A5" s="22" t="s">
        <v>32</v>
      </c>
      <c r="B5" s="35"/>
      <c r="C5" s="35"/>
      <c r="D5" s="35">
        <v>3255.6129999999998</v>
      </c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23">
        <v>3255.6129999999998</v>
      </c>
    </row>
    <row r="6" spans="1:16" ht="51.75" x14ac:dyDescent="0.25">
      <c r="A6" s="22" t="s">
        <v>33</v>
      </c>
      <c r="B6" s="35">
        <v>632</v>
      </c>
      <c r="C6" s="35">
        <v>427.16699999999997</v>
      </c>
      <c r="D6" s="35">
        <v>200</v>
      </c>
      <c r="E6" s="35">
        <v>182</v>
      </c>
      <c r="F6" s="35">
        <v>75.8</v>
      </c>
      <c r="G6" s="35">
        <v>235</v>
      </c>
      <c r="H6" s="35">
        <v>102</v>
      </c>
      <c r="I6" s="35">
        <v>41.15</v>
      </c>
      <c r="J6" s="35">
        <v>173.00299999999999</v>
      </c>
      <c r="K6" s="35">
        <v>124.1</v>
      </c>
      <c r="L6" s="35">
        <v>137.10337999999999</v>
      </c>
      <c r="M6" s="35">
        <v>120</v>
      </c>
      <c r="N6" s="35">
        <v>79</v>
      </c>
      <c r="O6" s="35">
        <v>4.9160000000000004</v>
      </c>
      <c r="P6" s="23">
        <v>2533.23938</v>
      </c>
    </row>
    <row r="7" spans="1:16" ht="77.25" x14ac:dyDescent="0.25">
      <c r="A7" s="22" t="s">
        <v>34</v>
      </c>
      <c r="B7" s="35">
        <v>155.72</v>
      </c>
      <c r="C7" s="35">
        <v>139.36600000000001</v>
      </c>
      <c r="D7" s="35">
        <v>75</v>
      </c>
      <c r="E7" s="35">
        <v>62.6</v>
      </c>
      <c r="F7" s="35">
        <v>47</v>
      </c>
      <c r="G7" s="35">
        <v>94</v>
      </c>
      <c r="H7" s="35">
        <v>28.120999999999999</v>
      </c>
      <c r="I7" s="35">
        <v>41.15</v>
      </c>
      <c r="J7" s="35">
        <v>53.075000000000003</v>
      </c>
      <c r="K7" s="35">
        <v>74.7</v>
      </c>
      <c r="L7" s="35">
        <v>17.600000000000001</v>
      </c>
      <c r="M7" s="35">
        <v>30</v>
      </c>
      <c r="N7" s="35">
        <v>38</v>
      </c>
      <c r="O7" s="35">
        <v>37.347610000000003</v>
      </c>
      <c r="P7" s="23">
        <v>893.67961000000003</v>
      </c>
    </row>
    <row r="8" spans="1:16" ht="102.75" x14ac:dyDescent="0.25">
      <c r="A8" s="22" t="s">
        <v>35</v>
      </c>
      <c r="B8" s="35">
        <v>24265.0772</v>
      </c>
      <c r="C8" s="35">
        <v>2041.7095999999999</v>
      </c>
      <c r="D8" s="35">
        <v>175</v>
      </c>
      <c r="E8" s="35"/>
      <c r="F8" s="35"/>
      <c r="G8" s="35"/>
      <c r="H8" s="35"/>
      <c r="I8" s="35"/>
      <c r="J8" s="35">
        <v>280</v>
      </c>
      <c r="K8" s="35"/>
      <c r="L8" s="35"/>
      <c r="M8" s="35"/>
      <c r="N8" s="35"/>
      <c r="O8" s="35"/>
      <c r="P8" s="23">
        <v>26761.786800000002</v>
      </c>
    </row>
    <row r="9" spans="1:16" ht="102.75" x14ac:dyDescent="0.25">
      <c r="A9" s="22" t="s">
        <v>36</v>
      </c>
      <c r="B9" s="35"/>
      <c r="C9" s="35">
        <v>3425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23">
        <v>3425</v>
      </c>
    </row>
    <row r="10" spans="1:16" ht="90" x14ac:dyDescent="0.25">
      <c r="A10" s="22" t="s">
        <v>37</v>
      </c>
      <c r="B10" s="35">
        <v>133</v>
      </c>
      <c r="C10" s="35">
        <v>218.89</v>
      </c>
      <c r="D10" s="35"/>
      <c r="E10" s="35"/>
      <c r="F10" s="35"/>
      <c r="G10" s="35">
        <v>28.131</v>
      </c>
      <c r="H10" s="35"/>
      <c r="I10" s="35"/>
      <c r="J10" s="35">
        <v>37.6</v>
      </c>
      <c r="K10" s="35"/>
      <c r="L10" s="35"/>
      <c r="M10" s="35">
        <v>11.42</v>
      </c>
      <c r="N10" s="35"/>
      <c r="O10" s="35"/>
      <c r="P10" s="23">
        <v>429.041</v>
      </c>
    </row>
    <row r="11" spans="1:16" ht="319.5" x14ac:dyDescent="0.25">
      <c r="A11" s="22" t="s">
        <v>38</v>
      </c>
      <c r="B11" s="35">
        <v>15910</v>
      </c>
      <c r="C11" s="35">
        <v>11203.07489</v>
      </c>
      <c r="D11" s="35">
        <v>2200</v>
      </c>
      <c r="E11" s="35">
        <v>1680</v>
      </c>
      <c r="F11" s="35">
        <v>215</v>
      </c>
      <c r="G11" s="35">
        <v>2500</v>
      </c>
      <c r="H11" s="35">
        <v>582.053</v>
      </c>
      <c r="I11" s="35">
        <v>60</v>
      </c>
      <c r="J11" s="35">
        <v>5465.1456099999996</v>
      </c>
      <c r="K11" s="35">
        <v>1740</v>
      </c>
      <c r="L11" s="35">
        <v>1602.16</v>
      </c>
      <c r="M11" s="35">
        <v>1378.2</v>
      </c>
      <c r="N11" s="35">
        <v>1822.9166600000001</v>
      </c>
      <c r="O11" s="35">
        <v>1170.002</v>
      </c>
      <c r="P11" s="23">
        <v>47528.552159999999</v>
      </c>
    </row>
    <row r="12" spans="1:16" ht="64.5" x14ac:dyDescent="0.25">
      <c r="A12" s="22" t="s">
        <v>39</v>
      </c>
      <c r="B12" s="35"/>
      <c r="C12" s="35">
        <v>8257.5249999999996</v>
      </c>
      <c r="D12" s="35">
        <v>3460</v>
      </c>
      <c r="E12" s="35">
        <v>1713.75</v>
      </c>
      <c r="F12" s="35">
        <v>420</v>
      </c>
      <c r="G12" s="35">
        <v>3885</v>
      </c>
      <c r="H12" s="35">
        <v>165.72499999999999</v>
      </c>
      <c r="I12" s="35">
        <v>166</v>
      </c>
      <c r="J12" s="35"/>
      <c r="K12" s="35">
        <v>834.36</v>
      </c>
      <c r="L12" s="35">
        <v>323.18310000000002</v>
      </c>
      <c r="M12" s="35">
        <v>1400</v>
      </c>
      <c r="N12" s="35">
        <v>2208.4704099999999</v>
      </c>
      <c r="O12" s="35">
        <v>969.73299999999995</v>
      </c>
      <c r="P12" s="23">
        <v>23803.746510000001</v>
      </c>
    </row>
    <row r="13" spans="1:16" ht="64.5" x14ac:dyDescent="0.25">
      <c r="A13" s="22" t="s">
        <v>40</v>
      </c>
      <c r="B13" s="35"/>
      <c r="C13" s="35">
        <v>1234.31331</v>
      </c>
      <c r="D13" s="35"/>
      <c r="E13" s="35"/>
      <c r="F13" s="35"/>
      <c r="G13" s="35">
        <v>100.241</v>
      </c>
      <c r="H13" s="35"/>
      <c r="I13" s="35"/>
      <c r="J13" s="35"/>
      <c r="K13" s="35">
        <v>64.7</v>
      </c>
      <c r="L13" s="35"/>
      <c r="M13" s="35"/>
      <c r="N13" s="35"/>
      <c r="O13" s="35"/>
      <c r="P13" s="23">
        <v>1399.25431</v>
      </c>
    </row>
    <row r="14" spans="1:16" x14ac:dyDescent="0.25">
      <c r="A14" s="22" t="s">
        <v>41</v>
      </c>
      <c r="B14" s="35">
        <v>41295.697200000002</v>
      </c>
      <c r="C14" s="35">
        <v>26947.0458</v>
      </c>
      <c r="D14" s="35">
        <v>9365.6129999999994</v>
      </c>
      <c r="E14" s="35">
        <v>3638.35</v>
      </c>
      <c r="F14" s="35">
        <v>757.8</v>
      </c>
      <c r="G14" s="35">
        <v>6842.3720000000003</v>
      </c>
      <c r="H14" s="35">
        <v>877.899</v>
      </c>
      <c r="I14" s="35">
        <v>308.3</v>
      </c>
      <c r="J14" s="35">
        <v>6008.8236100000004</v>
      </c>
      <c r="K14" s="35">
        <v>2837.86</v>
      </c>
      <c r="L14" s="35">
        <v>2080.04648</v>
      </c>
      <c r="M14" s="35">
        <v>2939.62</v>
      </c>
      <c r="N14" s="35">
        <v>4148.3870699999998</v>
      </c>
      <c r="O14" s="35">
        <v>2181.9986100000001</v>
      </c>
      <c r="P14" s="23">
        <v>110229.81277</v>
      </c>
    </row>
    <row r="16" spans="1:16" x14ac:dyDescent="0.25">
      <c r="A16" s="32" t="s">
        <v>30</v>
      </c>
      <c r="B16" s="31">
        <f>Учреждения!B57+'Муниципальные районы'!P14</f>
        <v>511679.37526</v>
      </c>
    </row>
    <row r="17" spans="1:2" ht="32.25" customHeight="1" x14ac:dyDescent="0.25">
      <c r="A17" s="32" t="str">
        <f>CONCATENATE("Остатки бюджетных средств на ",C2,"г.")</f>
        <v>Остатки бюджетных средств на 10.03.2017г.</v>
      </c>
      <c r="B17" s="31">
        <v>811084.9</v>
      </c>
    </row>
  </sheetData>
  <pageMargins left="0.23622047244094491" right="0.15748031496062992" top="0.43" bottom="0.4" header="0.22" footer="0.17"/>
  <pageSetup paperSize="9" scale="6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2017-03-14T03:33:11Z</dcterms:modified>
</cp:coreProperties>
</file>