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Бюджетополучатели!$18:$19</definedName>
    <definedName name="_xlnm.Print_Titles" localSheetId="1">'Муниципальные районы'!$1:$3</definedName>
    <definedName name="_xlnm.Print_Area" localSheetId="0">Бюджетополучатели!$A$1:$D$64</definedName>
    <definedName name="_xlnm.Print_Area" localSheetId="1">'Муниципальные районы'!$A$1:$P$35</definedName>
  </definedNames>
  <calcPr calcId="162913"/>
</workbook>
</file>

<file path=xl/calcChain.xml><?xml version="1.0" encoding="utf-8"?>
<calcChain xmlns="http://schemas.openxmlformats.org/spreadsheetml/2006/main">
  <c r="B28" i="1" l="1"/>
  <c r="B63" i="1"/>
  <c r="D10" i="1" s="1"/>
  <c r="D9" i="1" s="1"/>
  <c r="D6" i="1" s="1"/>
  <c r="D13" i="1"/>
  <c r="H1" i="1" l="1"/>
  <c r="F1" i="1" l="1"/>
  <c r="E6" i="1" s="1"/>
  <c r="A2" i="1" s="1"/>
  <c r="E3" i="1" l="1"/>
  <c r="G3" i="1" s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<sst xmlns="http://schemas.openxmlformats.org/spreadsheetml/2006/main" count="110" uniqueCount="109">
  <si>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</si>
  <si>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</si>
  <si>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</si>
  <si>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</si>
  <si>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</si>
  <si>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</si>
  <si>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</si>
  <si>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</si>
  <si>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</si>
  <si>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</si>
  <si>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</si>
  <si>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</si>
  <si>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</si>
  <si>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</si>
  <si>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</si>
  <si>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</si>
  <si>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</si>
  <si>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</si>
  <si>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</si>
  <si>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</si>
  <si>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</si>
  <si>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</si>
  <si>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</si>
  <si>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</si>
  <si>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</si>
  <si>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</si>
  <si>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</si>
  <si>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</si>
  <si>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</si>
  <si>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</si>
  <si>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</si>
  <si>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</si>
  <si>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</si>
  <si>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</si>
  <si>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</si>
  <si>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</si>
  <si>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</si>
  <si>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</si>
  <si>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</si>
  <si>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</si>
  <si>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</si>
  <si>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</si>
  <si>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</si>
  <si>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</si>
  <si>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</si>
  <si>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</si>
  <si>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</si>
  <si>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</si>
  <si>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</si>
  <si>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</si>
  <si>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</si>
  <si>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</si>
  <si>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</si>
  <si>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</si>
  <si>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</si>
  <si>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</si>
  <si>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</si>
  <si>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</si>
  <si>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</si>
  <si>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</si>
  <si>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</si>
  <si>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</si>
  <si>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</si>
  <si>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</si>
  <si>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</si>
  <si>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</si>
  <si>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</si>
  <si>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</si>
  <si>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</si>
  <si>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</si>
  <si>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</si>
  <si>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</si>
  <si>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</si>
  <si>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</si>
  <si>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</si>
  <si>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</si>
  <si>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</si>
  <si>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</si>
  <si>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</si>
  <si>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</si>
  <si>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</si>
  <si>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</si>
  <si>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</si>
  <si>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</si>
  <si>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</si>
  <si>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</si>
  <si>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</si>
  <si>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</si>
  <si>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</si>
  <si>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</si>
  <si>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</si>
  <si>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</si>
  <si>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</si>
  <si>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</si>
  <si>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</si>
  <si>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</si>
  <si>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</si>
  <si>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</si>
  <si>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</si>
  <si>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</si>
  <si>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</si>
  <si>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</si>
  <si>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</si>
  <si>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31.03.2017</t>
  </si>
  <si>
    <t>01.03.2017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</si>
  <si>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</si>
  <si>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</si>
  <si>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Погашение бюджетного кредита</t>
  </si>
  <si>
    <t>Процентные платежи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</si>
</sst>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0" fillId="0" borderId="0" xfId="0"/>
    <xf numFmtId="49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</cellXfs>
  <cellStyles count="7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3" xfId="6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Normal="100" zoomScaleSheetLayoutView="100" workbookViewId="0">
      <selection activeCell="B63" sqref="B63"/>
    </sheetView>
  </sheetViews>
  <sheetFormatPr defaultRowHeight="14.4" x14ac:dyDescent="0.3"/>
  <cols>
    <col min="1" max="1" width="74.7773437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1" t="s">
        <v>9</v>
      </c>
      <c r="B1" s="41"/>
      <c r="C1" s="41"/>
      <c r="D1" s="41"/>
      <c r="E1" s="28" t="s">
        <v>104</v>
      </c>
      <c r="F1" s="29" t="str">
        <f>TEXT(E1,"[$-FC19]ММ")</f>
        <v>03</v>
      </c>
      <c r="G1" s="29" t="str">
        <f>TEXT(E1,"[$-FC19]ДД.ММ.ГГГ \г")</f>
        <v>01.03.2017 г</v>
      </c>
      <c r="H1" s="29" t="str">
        <f>TEXT(E1,"[$-FC19]ГГГГ")</f>
        <v>2017</v>
      </c>
    </row>
    <row r="2" spans="1:8" ht="15.6" x14ac:dyDescent="0.3">
      <c r="A2" s="41" t="str">
        <f>CONCATENATE("доходов и расходов краевого бюджета за ",period," ",H1," года")</f>
        <v>доходов и расходов краевого бюджета за март 2017 года</v>
      </c>
      <c r="B2" s="41"/>
      <c r="C2" s="41"/>
      <c r="D2" s="41"/>
      <c r="E2" s="28" t="s">
        <v>103</v>
      </c>
      <c r="F2" s="29" t="str">
        <f>TEXT(E2,"[$-FC19]ДД ММММ ГГГ \г")</f>
        <v>31 марта 2017 г</v>
      </c>
      <c r="G2" s="29" t="str">
        <f>TEXT(E2,"[$-FC19]ДД.ММ.ГГГ \г")</f>
        <v>31.03.2017 г</v>
      </c>
      <c r="H2" s="30"/>
    </row>
    <row r="3" spans="1:8" x14ac:dyDescent="0.3">
      <c r="A3" s="1"/>
      <c r="B3" s="2"/>
      <c r="C3" s="2"/>
      <c r="D3" s="3"/>
      <c r="E3" s="29">
        <f>EndData1+1</f>
        <v>42826</v>
      </c>
      <c r="F3" s="29" t="str">
        <f>TEXT(E3,"[$-FC19]ДД ММММ ГГГ \г")</f>
        <v>01 апреля 2017 г</v>
      </c>
      <c r="G3" s="29" t="str">
        <f>TEXT(E3,"[$-FC19]ДД.ММ.ГГГ \г")</f>
        <v>01.04.2017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2" t="str">
        <f>CONCATENATE("Остатки средств на ",G1,"ода")</f>
        <v>Остатки средств на 01.03.2017 года</v>
      </c>
      <c r="B5" s="43"/>
      <c r="C5" s="43"/>
      <c r="D5" s="59">
        <v>1443702.1</v>
      </c>
      <c r="E5" s="30"/>
      <c r="F5" s="29"/>
      <c r="G5" s="29"/>
      <c r="H5" s="29"/>
    </row>
    <row r="6" spans="1:8" x14ac:dyDescent="0.3">
      <c r="A6" s="45" t="s">
        <v>1</v>
      </c>
      <c r="B6" s="51"/>
      <c r="C6" s="51"/>
      <c r="D6" s="7">
        <f>D9-D7</f>
        <v>2130875.9569900008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март</v>
      </c>
      <c r="F6" s="29"/>
      <c r="G6" s="29"/>
      <c r="H6" s="29"/>
    </row>
    <row r="7" spans="1:8" x14ac:dyDescent="0.3">
      <c r="A7" s="52" t="s">
        <v>10</v>
      </c>
      <c r="B7" s="51"/>
      <c r="C7" s="51"/>
      <c r="D7" s="9">
        <v>3342367</v>
      </c>
      <c r="E7" s="29"/>
      <c r="F7" s="29"/>
      <c r="G7" s="29"/>
      <c r="H7" s="29"/>
    </row>
    <row r="8" spans="1:8" x14ac:dyDescent="0.3">
      <c r="A8" s="52" t="s">
        <v>11</v>
      </c>
      <c r="B8" s="51"/>
      <c r="C8" s="51"/>
      <c r="D8" s="9">
        <v>224857.5</v>
      </c>
    </row>
    <row r="9" spans="1:8" x14ac:dyDescent="0.3">
      <c r="A9" s="53" t="s">
        <v>12</v>
      </c>
      <c r="B9" s="54"/>
      <c r="C9" s="54"/>
      <c r="D9" s="9">
        <f>D11-D5+D10</f>
        <v>5473242.9569900008</v>
      </c>
    </row>
    <row r="10" spans="1:8" x14ac:dyDescent="0.3">
      <c r="A10" s="53" t="s">
        <v>13</v>
      </c>
      <c r="B10" s="54"/>
      <c r="C10" s="54"/>
      <c r="D10" s="9">
        <f>B63+'Муниципальные районы'!P32</f>
        <v>6098769.656990001</v>
      </c>
    </row>
    <row r="11" spans="1:8" x14ac:dyDescent="0.3">
      <c r="A11" s="44" t="str">
        <f>CONCATENATE("Остатки средств на ",G3,"ода")</f>
        <v>Остатки средств на 01.04.2017 года</v>
      </c>
      <c r="B11" s="45"/>
      <c r="C11" s="45"/>
      <c r="D11" s="8">
        <v>818175.4</v>
      </c>
    </row>
    <row r="12" spans="1:8" x14ac:dyDescent="0.3">
      <c r="A12" s="55" t="s">
        <v>14</v>
      </c>
      <c r="B12" s="56"/>
      <c r="C12" s="56"/>
      <c r="D12" s="8"/>
    </row>
    <row r="13" spans="1:8" x14ac:dyDescent="0.3">
      <c r="A13" s="55" t="s">
        <v>15</v>
      </c>
      <c r="B13" s="56"/>
      <c r="C13" s="56"/>
      <c r="D13" s="8">
        <f>SUM(D14:D15)</f>
        <v>89.100000000000009</v>
      </c>
    </row>
    <row r="14" spans="1:8" s="58" customFormat="1" ht="45" customHeight="1" x14ac:dyDescent="0.3">
      <c r="A14" s="57" t="s">
        <v>105</v>
      </c>
      <c r="B14" s="45"/>
      <c r="C14" s="45"/>
      <c r="D14" s="61">
        <v>20.2</v>
      </c>
    </row>
    <row r="15" spans="1:8" s="60" customFormat="1" ht="43.8" customHeight="1" x14ac:dyDescent="0.3">
      <c r="A15" s="57" t="s">
        <v>106</v>
      </c>
      <c r="B15" s="45"/>
      <c r="C15" s="45"/>
      <c r="D15" s="61">
        <v>68.900000000000006</v>
      </c>
    </row>
    <row r="16" spans="1:8" x14ac:dyDescent="0.3">
      <c r="A16" s="23"/>
      <c r="B16" s="24"/>
      <c r="C16" s="24"/>
      <c r="D16" s="22"/>
    </row>
    <row r="17" spans="1:4" x14ac:dyDescent="0.3">
      <c r="A17" s="25" t="s">
        <v>16</v>
      </c>
      <c r="B17" s="10"/>
      <c r="C17" s="10"/>
      <c r="D17" s="11"/>
    </row>
    <row r="18" spans="1:4" x14ac:dyDescent="0.3">
      <c r="A18" s="46" t="s">
        <v>17</v>
      </c>
      <c r="B18" s="48" t="s">
        <v>2</v>
      </c>
      <c r="C18" s="49" t="s">
        <v>3</v>
      </c>
      <c r="D18" s="50"/>
    </row>
    <row r="19" spans="1:4" ht="90" customHeight="1" x14ac:dyDescent="0.3">
      <c r="A19" s="47"/>
      <c r="B19" s="48"/>
      <c r="C19" s="26" t="s">
        <v>4</v>
      </c>
      <c r="D19" s="26" t="s">
        <v>5</v>
      </c>
    </row>
    <row r="20" spans="1:4" x14ac:dyDescent="0.3">
      <c r="A20" s="12" t="s">
        <v>62</v>
      </c>
      <c r="B20" s="37">
        <v>17380.118839999999</v>
      </c>
      <c r="C20" s="37">
        <v>10630.870580000001</v>
      </c>
      <c r="D20" s="37">
        <v>3298.82737</v>
      </c>
    </row>
    <row r="21" spans="1:4" x14ac:dyDescent="0.3">
      <c r="A21" s="12" t="s">
        <v>63</v>
      </c>
      <c r="B21" s="37">
        <v>5815.7996199999998</v>
      </c>
      <c r="C21" s="37">
        <v>4139.4049100000002</v>
      </c>
      <c r="D21" s="37">
        <v>805.13583000000006</v>
      </c>
    </row>
    <row r="22" spans="1:4" x14ac:dyDescent="0.3">
      <c r="A22" s="12" t="s">
        <v>64</v>
      </c>
      <c r="B22" s="37">
        <v>6027.9611699999996</v>
      </c>
      <c r="C22" s="37">
        <v>4762.6785799999998</v>
      </c>
      <c r="D22" s="37">
        <v>1265.28259</v>
      </c>
    </row>
    <row r="23" spans="1:4" x14ac:dyDescent="0.3">
      <c r="A23" s="12" t="s">
        <v>65</v>
      </c>
      <c r="B23" s="37">
        <v>84558.371539999993</v>
      </c>
      <c r="C23" s="37">
        <v>18521.6427</v>
      </c>
      <c r="D23" s="37">
        <v>4851.8438999999998</v>
      </c>
    </row>
    <row r="24" spans="1:4" ht="27.6" x14ac:dyDescent="0.3">
      <c r="A24" s="12" t="s">
        <v>66</v>
      </c>
      <c r="B24" s="37">
        <v>33687.743869999998</v>
      </c>
      <c r="C24" s="37">
        <v>3705.3642300000001</v>
      </c>
      <c r="D24" s="37">
        <v>1203.3799200000001</v>
      </c>
    </row>
    <row r="25" spans="1:4" x14ac:dyDescent="0.3">
      <c r="A25" s="12" t="s">
        <v>67</v>
      </c>
      <c r="B25" s="37">
        <v>7513.2269500000002</v>
      </c>
      <c r="C25" s="37">
        <v>2571.6389899999999</v>
      </c>
      <c r="D25" s="37">
        <v>500.46415000000002</v>
      </c>
    </row>
    <row r="26" spans="1:4" x14ac:dyDescent="0.3">
      <c r="A26" s="12" t="s">
        <v>68</v>
      </c>
      <c r="B26" s="37">
        <v>11164.520200000001</v>
      </c>
      <c r="C26" s="37">
        <v>1681.0318199999999</v>
      </c>
      <c r="D26" s="37">
        <v>311.29505999999998</v>
      </c>
    </row>
    <row r="27" spans="1:4" x14ac:dyDescent="0.3">
      <c r="A27" s="12" t="s">
        <v>69</v>
      </c>
      <c r="B27" s="37">
        <v>940239.11997</v>
      </c>
      <c r="C27" s="37">
        <v>4069.6985599999998</v>
      </c>
      <c r="D27" s="37">
        <v>564.23647000000005</v>
      </c>
    </row>
    <row r="28" spans="1:4" x14ac:dyDescent="0.3">
      <c r="A28" s="12" t="s">
        <v>70</v>
      </c>
      <c r="B28" s="37">
        <f>7378.74815-134.2</f>
        <v>7244.5481500000005</v>
      </c>
      <c r="C28" s="37">
        <v>3341.0705200000002</v>
      </c>
      <c r="D28" s="37">
        <v>1163.6137699999999</v>
      </c>
    </row>
    <row r="29" spans="1:4" x14ac:dyDescent="0.3">
      <c r="A29" s="12" t="s">
        <v>71</v>
      </c>
      <c r="B29" s="37">
        <v>165657.55460999999</v>
      </c>
      <c r="C29" s="37">
        <v>8842.1646199999996</v>
      </c>
      <c r="D29" s="37">
        <v>2097.3472999999999</v>
      </c>
    </row>
    <row r="30" spans="1:4" x14ac:dyDescent="0.3">
      <c r="A30" s="12" t="s">
        <v>72</v>
      </c>
      <c r="B30" s="37">
        <v>206484.73719000001</v>
      </c>
      <c r="C30" s="37">
        <v>6745.5411299999996</v>
      </c>
      <c r="D30" s="37">
        <v>1831.3798400000001</v>
      </c>
    </row>
    <row r="31" spans="1:4" x14ac:dyDescent="0.3">
      <c r="A31" s="12" t="s">
        <v>73</v>
      </c>
      <c r="B31" s="37">
        <v>600621.56022999994</v>
      </c>
      <c r="C31" s="37">
        <v>18573.9025</v>
      </c>
      <c r="D31" s="37">
        <v>6076.8787499999999</v>
      </c>
    </row>
    <row r="32" spans="1:4" x14ac:dyDescent="0.3">
      <c r="A32" s="12" t="s">
        <v>74</v>
      </c>
      <c r="B32" s="37">
        <v>572328.73522999999</v>
      </c>
      <c r="C32" s="37">
        <v>18481.305970000001</v>
      </c>
      <c r="D32" s="37">
        <v>6395.9268499999998</v>
      </c>
    </row>
    <row r="33" spans="1:4" x14ac:dyDescent="0.3">
      <c r="A33" s="12" t="s">
        <v>75</v>
      </c>
      <c r="B33" s="37">
        <v>56627.774080000003</v>
      </c>
      <c r="C33" s="37">
        <v>1894.4952599999999</v>
      </c>
      <c r="D33" s="37">
        <v>574.48195999999996</v>
      </c>
    </row>
    <row r="34" spans="1:4" x14ac:dyDescent="0.3">
      <c r="A34" s="12" t="s">
        <v>76</v>
      </c>
      <c r="B34" s="37">
        <v>83149.020380000002</v>
      </c>
      <c r="C34" s="37">
        <v>52719.858890000003</v>
      </c>
      <c r="D34" s="37">
        <v>15025.02276</v>
      </c>
    </row>
    <row r="35" spans="1:4" x14ac:dyDescent="0.3">
      <c r="A35" s="12" t="s">
        <v>77</v>
      </c>
      <c r="B35" s="37">
        <v>45057.320890000003</v>
      </c>
      <c r="C35" s="37">
        <v>1355.16815</v>
      </c>
      <c r="D35" s="37">
        <v>288.83206000000001</v>
      </c>
    </row>
    <row r="36" spans="1:4" x14ac:dyDescent="0.3">
      <c r="A36" s="12" t="s">
        <v>78</v>
      </c>
      <c r="B36" s="37">
        <v>8871.4066000000003</v>
      </c>
      <c r="C36" s="37">
        <v>4849.0194199999996</v>
      </c>
      <c r="D36" s="37">
        <v>2013.52126</v>
      </c>
    </row>
    <row r="37" spans="1:4" x14ac:dyDescent="0.3">
      <c r="A37" s="12" t="s">
        <v>79</v>
      </c>
      <c r="B37" s="37">
        <v>4945.6975300000004</v>
      </c>
      <c r="C37" s="37">
        <v>1933.75908</v>
      </c>
      <c r="D37" s="37">
        <v>580.21812</v>
      </c>
    </row>
    <row r="38" spans="1:4" x14ac:dyDescent="0.3">
      <c r="A38" s="12" t="s">
        <v>80</v>
      </c>
      <c r="B38" s="37">
        <v>3641.6666799999998</v>
      </c>
      <c r="C38" s="37">
        <v>2026.32564</v>
      </c>
      <c r="D38" s="37">
        <v>607.34231</v>
      </c>
    </row>
    <row r="39" spans="1:4" x14ac:dyDescent="0.3">
      <c r="A39" s="12" t="s">
        <v>81</v>
      </c>
      <c r="B39" s="37">
        <v>43742.860090000002</v>
      </c>
      <c r="C39" s="37">
        <v>16574.385030000001</v>
      </c>
      <c r="D39" s="37">
        <v>4798.3665300000002</v>
      </c>
    </row>
    <row r="40" spans="1:4" x14ac:dyDescent="0.3">
      <c r="A40" s="12" t="s">
        <v>82</v>
      </c>
      <c r="B40" s="37">
        <v>12626.25621</v>
      </c>
      <c r="C40" s="37">
        <v>728.23758999999995</v>
      </c>
      <c r="D40" s="37">
        <v>532.90445999999997</v>
      </c>
    </row>
    <row r="41" spans="1:4" x14ac:dyDescent="0.3">
      <c r="A41" s="12" t="s">
        <v>83</v>
      </c>
      <c r="B41" s="37">
        <v>116750.45871000001</v>
      </c>
      <c r="C41" s="37">
        <v>6513.0108799999998</v>
      </c>
      <c r="D41" s="37">
        <v>1735.9309900000001</v>
      </c>
    </row>
    <row r="42" spans="1:4" x14ac:dyDescent="0.3">
      <c r="A42" s="12" t="s">
        <v>84</v>
      </c>
      <c r="B42" s="37">
        <v>16457.370849999999</v>
      </c>
      <c r="C42" s="37">
        <v>9136.79666</v>
      </c>
      <c r="D42" s="37">
        <v>3105.2338199999999</v>
      </c>
    </row>
    <row r="43" spans="1:4" x14ac:dyDescent="0.3">
      <c r="A43" s="12" t="s">
        <v>85</v>
      </c>
      <c r="B43" s="37">
        <v>4665.5818900000004</v>
      </c>
      <c r="C43" s="37">
        <v>3077.0023099999999</v>
      </c>
      <c r="D43" s="37">
        <v>1056.09078</v>
      </c>
    </row>
    <row r="44" spans="1:4" x14ac:dyDescent="0.3">
      <c r="A44" s="12" t="s">
        <v>86</v>
      </c>
      <c r="B44" s="37">
        <v>1852.22909</v>
      </c>
      <c r="C44" s="37">
        <v>962.84100000000001</v>
      </c>
      <c r="D44" s="37">
        <v>291.16723999999999</v>
      </c>
    </row>
    <row r="45" spans="1:4" x14ac:dyDescent="0.3">
      <c r="A45" s="12" t="s">
        <v>87</v>
      </c>
      <c r="B45" s="37">
        <v>2361.1762399999998</v>
      </c>
      <c r="C45" s="37">
        <v>1340.92939</v>
      </c>
      <c r="D45" s="37">
        <v>585.26155000000006</v>
      </c>
    </row>
    <row r="46" spans="1:4" x14ac:dyDescent="0.3">
      <c r="A46" s="12" t="s">
        <v>88</v>
      </c>
      <c r="B46" s="37">
        <v>4358.41734</v>
      </c>
      <c r="C46" s="37">
        <v>2675.13724</v>
      </c>
      <c r="D46" s="37">
        <v>1072.8379199999999</v>
      </c>
    </row>
    <row r="47" spans="1:4" x14ac:dyDescent="0.3">
      <c r="A47" s="12" t="s">
        <v>89</v>
      </c>
      <c r="B47" s="37">
        <v>1477.2094300000001</v>
      </c>
      <c r="C47" s="37">
        <v>941.13048000000003</v>
      </c>
      <c r="D47" s="37">
        <v>281.17324000000002</v>
      </c>
    </row>
    <row r="48" spans="1:4" x14ac:dyDescent="0.3">
      <c r="A48" s="12" t="s">
        <v>90</v>
      </c>
      <c r="B48" s="37">
        <v>769.47636999999997</v>
      </c>
      <c r="C48" s="37">
        <v>406.50716999999997</v>
      </c>
      <c r="D48" s="37">
        <v>121.63227999999999</v>
      </c>
    </row>
    <row r="49" spans="1:4" x14ac:dyDescent="0.3">
      <c r="A49" s="12" t="s">
        <v>91</v>
      </c>
      <c r="B49" s="37">
        <v>4296.0978500000001</v>
      </c>
      <c r="C49" s="37">
        <v>2382.0768699999999</v>
      </c>
      <c r="D49" s="37">
        <v>751.71409000000006</v>
      </c>
    </row>
    <row r="50" spans="1:4" x14ac:dyDescent="0.3">
      <c r="A50" s="12" t="s">
        <v>92</v>
      </c>
      <c r="B50" s="37">
        <v>306369.16872999998</v>
      </c>
      <c r="C50" s="37">
        <v>18387.591240000002</v>
      </c>
      <c r="D50" s="37">
        <v>5853.1909900000001</v>
      </c>
    </row>
    <row r="51" spans="1:4" x14ac:dyDescent="0.3">
      <c r="A51" s="12" t="s">
        <v>93</v>
      </c>
      <c r="B51" s="37">
        <v>306.05425000000002</v>
      </c>
      <c r="C51" s="37">
        <v>229.65459000000001</v>
      </c>
      <c r="D51" s="37">
        <v>58.237740000000002</v>
      </c>
    </row>
    <row r="52" spans="1:4" x14ac:dyDescent="0.3">
      <c r="A52" s="12" t="s">
        <v>94</v>
      </c>
      <c r="B52" s="37">
        <v>3248.1020100000001</v>
      </c>
      <c r="C52" s="37">
        <v>1570.3215600000001</v>
      </c>
      <c r="D52" s="37">
        <v>472.51447999999999</v>
      </c>
    </row>
    <row r="53" spans="1:4" x14ac:dyDescent="0.3">
      <c r="A53" s="12" t="s">
        <v>95</v>
      </c>
      <c r="B53" s="37">
        <v>6776.1625000000004</v>
      </c>
      <c r="C53" s="37">
        <v>1613.97497</v>
      </c>
      <c r="D53" s="37">
        <v>538.17715999999996</v>
      </c>
    </row>
    <row r="54" spans="1:4" x14ac:dyDescent="0.3">
      <c r="A54" s="12" t="s">
        <v>96</v>
      </c>
      <c r="B54" s="37">
        <v>128935.75782</v>
      </c>
      <c r="C54" s="37">
        <v>3404.4498199999998</v>
      </c>
      <c r="D54" s="37">
        <v>1661.85744</v>
      </c>
    </row>
    <row r="55" spans="1:4" x14ac:dyDescent="0.3">
      <c r="A55" s="12" t="s">
        <v>97</v>
      </c>
      <c r="B55" s="37">
        <v>41532.374779999998</v>
      </c>
      <c r="C55" s="37">
        <v>12642.257030000001</v>
      </c>
      <c r="D55" s="37">
        <v>3785.3767699999999</v>
      </c>
    </row>
    <row r="56" spans="1:4" x14ac:dyDescent="0.3">
      <c r="A56" s="12" t="s">
        <v>98</v>
      </c>
      <c r="B56" s="37">
        <v>5722.9110499999997</v>
      </c>
      <c r="C56" s="37">
        <v>1321.3312800000001</v>
      </c>
      <c r="D56" s="37">
        <v>303.73795000000001</v>
      </c>
    </row>
    <row r="57" spans="1:4" x14ac:dyDescent="0.3">
      <c r="A57" s="12" t="s">
        <v>99</v>
      </c>
      <c r="B57" s="37">
        <v>6784.2279799999997</v>
      </c>
      <c r="C57" s="37">
        <v>1751.0147999999999</v>
      </c>
      <c r="D57" s="37">
        <v>698.27629999999999</v>
      </c>
    </row>
    <row r="58" spans="1:4" x14ac:dyDescent="0.3">
      <c r="A58" s="12" t="s">
        <v>100</v>
      </c>
      <c r="B58" s="37">
        <v>4193.7240000000002</v>
      </c>
      <c r="C58" s="37">
        <v>2169.19724</v>
      </c>
      <c r="D58" s="37">
        <v>411.68873000000002</v>
      </c>
    </row>
    <row r="59" spans="1:4" x14ac:dyDescent="0.3">
      <c r="A59" s="12" t="s">
        <v>101</v>
      </c>
      <c r="B59" s="37">
        <v>13563.948039999999</v>
      </c>
      <c r="C59" s="37">
        <v>2112.05935</v>
      </c>
      <c r="D59" s="37">
        <v>442.75450999999998</v>
      </c>
    </row>
    <row r="60" spans="1:4" x14ac:dyDescent="0.3">
      <c r="A60" s="12" t="s">
        <v>102</v>
      </c>
      <c r="B60" s="37">
        <v>1260.1497099999999</v>
      </c>
      <c r="C60" s="37">
        <v>700.18574000000001</v>
      </c>
      <c r="D60" s="37">
        <v>126.14207</v>
      </c>
    </row>
    <row r="61" spans="1:4" s="60" customFormat="1" x14ac:dyDescent="0.3">
      <c r="A61" s="64" t="s">
        <v>107</v>
      </c>
      <c r="B61" s="62">
        <v>1000000</v>
      </c>
      <c r="C61" s="62"/>
      <c r="D61" s="62"/>
    </row>
    <row r="62" spans="1:4" s="63" customFormat="1" x14ac:dyDescent="0.3">
      <c r="A62" s="66" t="s">
        <v>108</v>
      </c>
      <c r="B62" s="65">
        <v>134.19999999999999</v>
      </c>
      <c r="C62" s="65"/>
      <c r="D62" s="65"/>
    </row>
    <row r="63" spans="1:4" x14ac:dyDescent="0.3">
      <c r="A63" s="27" t="s">
        <v>2</v>
      </c>
      <c r="B63" s="38">
        <f>SUM(B20:B62)</f>
        <v>4589200.7986700004</v>
      </c>
      <c r="C63" s="38">
        <v>261485.03378999999</v>
      </c>
      <c r="D63" s="38">
        <v>78139.297309999994</v>
      </c>
    </row>
  </sheetData>
  <mergeCells count="16">
    <mergeCell ref="A15:C15"/>
    <mergeCell ref="A1:D1"/>
    <mergeCell ref="A2:D2"/>
    <mergeCell ref="A5:C5"/>
    <mergeCell ref="A11:C11"/>
    <mergeCell ref="A18:A19"/>
    <mergeCell ref="B18:B19"/>
    <mergeCell ref="C18:D18"/>
    <mergeCell ref="A6:C6"/>
    <mergeCell ref="A7:C7"/>
    <mergeCell ref="A8:C8"/>
    <mergeCell ref="A9:C9"/>
    <mergeCell ref="A10:C10"/>
    <mergeCell ref="A12:C12"/>
    <mergeCell ref="A13:C13"/>
    <mergeCell ref="A14:C14"/>
  </mergeCells>
  <pageMargins left="0.70866141732283472" right="0.28000000000000003" top="0.27" bottom="0.37" header="0.2" footer="0.21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zoomScaleNormal="100" zoomScaleSheetLayoutView="100" workbookViewId="0">
      <selection activeCell="A32" sqref="A32:T32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.88671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27.6" x14ac:dyDescent="0.3">
      <c r="A4" s="34" t="s">
        <v>33</v>
      </c>
      <c r="B4" s="39"/>
      <c r="C4" s="39"/>
      <c r="D4" s="39"/>
      <c r="E4" s="39"/>
      <c r="F4" s="39"/>
      <c r="G4" s="39"/>
      <c r="H4" s="39"/>
      <c r="I4" s="39"/>
      <c r="J4" s="39">
        <v>1368.25</v>
      </c>
      <c r="K4" s="39">
        <v>185.48159999999999</v>
      </c>
      <c r="L4" s="39"/>
      <c r="M4" s="39"/>
      <c r="N4" s="39"/>
      <c r="O4" s="39"/>
      <c r="P4" s="40">
        <v>1553.7316000000001</v>
      </c>
      <c r="Q4" s="33"/>
      <c r="R4" s="33"/>
      <c r="S4" s="33"/>
      <c r="T4" s="33"/>
    </row>
    <row r="5" spans="1:20" ht="41.4" x14ac:dyDescent="0.3">
      <c r="A5" s="34" t="s">
        <v>34</v>
      </c>
      <c r="B5" s="39"/>
      <c r="C5" s="39">
        <v>18266.833999999999</v>
      </c>
      <c r="D5" s="39">
        <v>19454.166000000001</v>
      </c>
      <c r="E5" s="39">
        <v>8000</v>
      </c>
      <c r="F5" s="39">
        <v>7307.59</v>
      </c>
      <c r="G5" s="39">
        <v>19720.75</v>
      </c>
      <c r="H5" s="39">
        <v>12882.001200000001</v>
      </c>
      <c r="I5" s="39">
        <v>5900</v>
      </c>
      <c r="J5" s="39">
        <v>829.83299999999997</v>
      </c>
      <c r="K5" s="39">
        <v>5310.4116000000004</v>
      </c>
      <c r="L5" s="39">
        <v>23328.397799999999</v>
      </c>
      <c r="M5" s="39">
        <v>9648.9169999999995</v>
      </c>
      <c r="N5" s="39">
        <v>24890.65034</v>
      </c>
      <c r="O5" s="39">
        <v>19261.303</v>
      </c>
      <c r="P5" s="40">
        <v>174800.85394</v>
      </c>
      <c r="Q5" s="33"/>
      <c r="R5" s="33"/>
      <c r="S5" s="33"/>
      <c r="T5" s="33"/>
    </row>
    <row r="6" spans="1:20" ht="41.4" x14ac:dyDescent="0.3">
      <c r="A6" s="34" t="s">
        <v>35</v>
      </c>
      <c r="B6" s="39">
        <v>2143.9</v>
      </c>
      <c r="C6" s="39">
        <v>750</v>
      </c>
      <c r="D6" s="39">
        <v>75</v>
      </c>
      <c r="E6" s="39"/>
      <c r="F6" s="39"/>
      <c r="G6" s="39">
        <v>75</v>
      </c>
      <c r="H6" s="39"/>
      <c r="I6" s="39">
        <v>200</v>
      </c>
      <c r="J6" s="39">
        <v>154.166</v>
      </c>
      <c r="K6" s="39"/>
      <c r="L6" s="39"/>
      <c r="M6" s="39"/>
      <c r="N6" s="39">
        <v>117.07019</v>
      </c>
      <c r="O6" s="39">
        <v>90</v>
      </c>
      <c r="P6" s="40">
        <v>3605.1361900000002</v>
      </c>
      <c r="Q6" s="33"/>
      <c r="R6" s="33"/>
      <c r="S6" s="33"/>
      <c r="T6" s="33"/>
    </row>
    <row r="7" spans="1:20" ht="69" x14ac:dyDescent="0.3">
      <c r="A7" s="34" t="s">
        <v>36</v>
      </c>
      <c r="B7" s="39">
        <v>70500</v>
      </c>
      <c r="C7" s="39">
        <v>78661.538610000003</v>
      </c>
      <c r="D7" s="39">
        <v>16959.332999999999</v>
      </c>
      <c r="E7" s="39">
        <v>10000</v>
      </c>
      <c r="F7" s="39">
        <v>4606.5</v>
      </c>
      <c r="G7" s="39">
        <v>17788.25</v>
      </c>
      <c r="H7" s="39">
        <v>7160.5572000000002</v>
      </c>
      <c r="I7" s="39">
        <v>5200</v>
      </c>
      <c r="J7" s="39">
        <v>25766.175999999999</v>
      </c>
      <c r="K7" s="39">
        <v>2952.777</v>
      </c>
      <c r="L7" s="39">
        <v>13784.685600000001</v>
      </c>
      <c r="M7" s="39">
        <v>10342.5</v>
      </c>
      <c r="N7" s="39">
        <v>14392.13456</v>
      </c>
      <c r="O7" s="39">
        <v>18756.616000000002</v>
      </c>
      <c r="P7" s="40">
        <v>296871.06796999997</v>
      </c>
      <c r="Q7" s="33"/>
      <c r="R7" s="33"/>
      <c r="S7" s="33"/>
      <c r="T7" s="33"/>
    </row>
    <row r="8" spans="1:20" ht="110.4" x14ac:dyDescent="0.3">
      <c r="A8" s="34" t="s">
        <v>37</v>
      </c>
      <c r="B8" s="39">
        <v>24975.972000000002</v>
      </c>
      <c r="C8" s="39">
        <v>21852.746999999999</v>
      </c>
      <c r="D8" s="39">
        <v>4019.06</v>
      </c>
      <c r="E8" s="39">
        <v>4392.1499999999996</v>
      </c>
      <c r="F8" s="39">
        <v>856.04399999999998</v>
      </c>
      <c r="G8" s="39">
        <v>5845.259</v>
      </c>
      <c r="H8" s="39">
        <v>1586.193</v>
      </c>
      <c r="I8" s="39">
        <v>225.12</v>
      </c>
      <c r="J8" s="39">
        <v>7839.4059999999999</v>
      </c>
      <c r="K8" s="39">
        <v>1125.5999999999999</v>
      </c>
      <c r="L8" s="39">
        <v>4773.3630000000003</v>
      </c>
      <c r="M8" s="39">
        <v>2688.0419999999999</v>
      </c>
      <c r="N8" s="39">
        <v>4681.2669999999998</v>
      </c>
      <c r="O8" s="39">
        <v>3124.145</v>
      </c>
      <c r="P8" s="40">
        <v>87984.368000000002</v>
      </c>
      <c r="Q8" s="33"/>
      <c r="R8" s="33"/>
      <c r="S8" s="33"/>
      <c r="T8" s="33"/>
    </row>
    <row r="9" spans="1:20" ht="82.8" x14ac:dyDescent="0.3">
      <c r="A9" s="34" t="s">
        <v>38</v>
      </c>
      <c r="B9" s="39">
        <v>12974.107669999999</v>
      </c>
      <c r="C9" s="39">
        <v>2442.1878099999999</v>
      </c>
      <c r="D9" s="39">
        <v>6679.7730000000001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>
        <v>22096.068480000002</v>
      </c>
      <c r="Q9" s="33"/>
      <c r="R9" s="33"/>
      <c r="S9" s="33"/>
      <c r="T9" s="33"/>
    </row>
    <row r="10" spans="1:20" ht="96.6" x14ac:dyDescent="0.3">
      <c r="A10" s="34" t="s">
        <v>39</v>
      </c>
      <c r="B10" s="39">
        <v>144</v>
      </c>
      <c r="C10" s="39"/>
      <c r="D10" s="39"/>
      <c r="E10" s="39"/>
      <c r="F10" s="39"/>
      <c r="G10" s="39"/>
      <c r="H10" s="39"/>
      <c r="I10" s="39"/>
      <c r="J10" s="39">
        <v>30.146000000000001</v>
      </c>
      <c r="K10" s="39">
        <v>3.1080000000000001</v>
      </c>
      <c r="L10" s="39">
        <v>12.309839999999999</v>
      </c>
      <c r="M10" s="39">
        <v>10.60014</v>
      </c>
      <c r="N10" s="39">
        <v>12.309839999999999</v>
      </c>
      <c r="O10" s="39"/>
      <c r="P10" s="40">
        <v>212.47381999999999</v>
      </c>
      <c r="Q10" s="33"/>
      <c r="R10" s="33"/>
      <c r="S10" s="33"/>
      <c r="T10" s="33"/>
    </row>
    <row r="11" spans="1:20" ht="82.8" x14ac:dyDescent="0.3">
      <c r="A11" s="34" t="s">
        <v>40</v>
      </c>
      <c r="B11" s="39"/>
      <c r="C11" s="39">
        <v>4003.1669999999999</v>
      </c>
      <c r="D11" s="39">
        <v>632</v>
      </c>
      <c r="E11" s="39">
        <v>530.75</v>
      </c>
      <c r="F11" s="39">
        <v>156.16800000000001</v>
      </c>
      <c r="G11" s="39">
        <v>612</v>
      </c>
      <c r="H11" s="39">
        <v>153.45599999999999</v>
      </c>
      <c r="I11" s="39">
        <v>43</v>
      </c>
      <c r="J11" s="39"/>
      <c r="K11" s="39"/>
      <c r="L11" s="39">
        <v>258.87360000000001</v>
      </c>
      <c r="M11" s="39">
        <v>232.333</v>
      </c>
      <c r="N11" s="39">
        <v>261.27366999999998</v>
      </c>
      <c r="O11" s="39">
        <v>142.90899999999999</v>
      </c>
      <c r="P11" s="40">
        <v>7025.9302699999998</v>
      </c>
      <c r="Q11" s="33"/>
      <c r="R11" s="33"/>
      <c r="S11" s="33"/>
      <c r="T11" s="33"/>
    </row>
    <row r="12" spans="1:20" ht="96.6" x14ac:dyDescent="0.3">
      <c r="A12" s="34" t="s">
        <v>41</v>
      </c>
      <c r="B12" s="39">
        <v>502.94400000000002</v>
      </c>
      <c r="C12" s="39">
        <v>258.334</v>
      </c>
      <c r="D12" s="39">
        <v>172.25</v>
      </c>
      <c r="E12" s="39">
        <v>70</v>
      </c>
      <c r="F12" s="39">
        <v>86.084000000000003</v>
      </c>
      <c r="G12" s="39">
        <v>86.083340000000007</v>
      </c>
      <c r="H12" s="39">
        <v>162.69499999999999</v>
      </c>
      <c r="I12" s="39">
        <v>70.45</v>
      </c>
      <c r="J12" s="39">
        <v>77.507000000000005</v>
      </c>
      <c r="K12" s="39">
        <v>92.907600000000002</v>
      </c>
      <c r="L12" s="39">
        <v>92.907600000000002</v>
      </c>
      <c r="M12" s="39">
        <v>75.5</v>
      </c>
      <c r="N12" s="39">
        <v>92.907600000000002</v>
      </c>
      <c r="O12" s="39">
        <v>57.661000000000001</v>
      </c>
      <c r="P12" s="40">
        <v>1898.2311400000001</v>
      </c>
      <c r="Q12" s="33"/>
      <c r="R12" s="33"/>
      <c r="S12" s="33"/>
      <c r="T12" s="33"/>
    </row>
    <row r="13" spans="1:20" ht="69" x14ac:dyDescent="0.3">
      <c r="A13" s="34" t="s">
        <v>42</v>
      </c>
      <c r="B13" s="39">
        <v>632</v>
      </c>
      <c r="C13" s="39">
        <v>427.16699999999997</v>
      </c>
      <c r="D13" s="39">
        <v>200</v>
      </c>
      <c r="E13" s="39">
        <v>182</v>
      </c>
      <c r="F13" s="39">
        <v>75.8</v>
      </c>
      <c r="G13" s="39">
        <v>235</v>
      </c>
      <c r="H13" s="39">
        <v>102</v>
      </c>
      <c r="I13" s="39">
        <v>41.15</v>
      </c>
      <c r="J13" s="39">
        <v>173.00299999999999</v>
      </c>
      <c r="K13" s="39">
        <v>124.1</v>
      </c>
      <c r="L13" s="39">
        <v>137.10337999999999</v>
      </c>
      <c r="M13" s="39">
        <v>120</v>
      </c>
      <c r="N13" s="39">
        <v>79</v>
      </c>
      <c r="O13" s="39">
        <v>4.9160000000000004</v>
      </c>
      <c r="P13" s="40">
        <v>2533.23938</v>
      </c>
      <c r="Q13" s="33"/>
      <c r="R13" s="33"/>
      <c r="S13" s="33"/>
      <c r="T13" s="33"/>
    </row>
    <row r="14" spans="1:20" ht="82.8" x14ac:dyDescent="0.3">
      <c r="A14" s="34" t="s">
        <v>43</v>
      </c>
      <c r="B14" s="39">
        <v>2128.6999999999998</v>
      </c>
      <c r="C14" s="39">
        <v>909.36599999999999</v>
      </c>
      <c r="D14" s="39">
        <v>248</v>
      </c>
      <c r="E14" s="39">
        <v>178.8</v>
      </c>
      <c r="F14" s="39">
        <v>99.7</v>
      </c>
      <c r="G14" s="39">
        <v>174</v>
      </c>
      <c r="H14" s="39">
        <v>98.120999999999995</v>
      </c>
      <c r="I14" s="39">
        <v>106.15</v>
      </c>
      <c r="J14" s="39">
        <v>249.65600000000001</v>
      </c>
      <c r="K14" s="39">
        <v>192.7</v>
      </c>
      <c r="L14" s="39">
        <v>171.01400000000001</v>
      </c>
      <c r="M14" s="39">
        <v>178.17</v>
      </c>
      <c r="N14" s="39">
        <v>327.76508000000001</v>
      </c>
      <c r="O14" s="39">
        <v>141.17993999999999</v>
      </c>
      <c r="P14" s="40">
        <v>5203.3220199999996</v>
      </c>
      <c r="Q14" s="33"/>
      <c r="R14" s="33"/>
      <c r="S14" s="33"/>
      <c r="T14" s="33"/>
    </row>
    <row r="15" spans="1:20" ht="124.2" x14ac:dyDescent="0.3">
      <c r="A15" s="34" t="s">
        <v>44</v>
      </c>
      <c r="B15" s="39">
        <v>24265.0772</v>
      </c>
      <c r="C15" s="39">
        <v>2041.7095999999999</v>
      </c>
      <c r="D15" s="39">
        <v>175</v>
      </c>
      <c r="E15" s="39"/>
      <c r="F15" s="39"/>
      <c r="G15" s="39"/>
      <c r="H15" s="39"/>
      <c r="I15" s="39"/>
      <c r="J15" s="39">
        <v>280</v>
      </c>
      <c r="K15" s="39"/>
      <c r="L15" s="39"/>
      <c r="M15" s="39"/>
      <c r="N15" s="39"/>
      <c r="O15" s="39"/>
      <c r="P15" s="40">
        <v>26761.786800000002</v>
      </c>
      <c r="Q15" s="33"/>
      <c r="R15" s="33"/>
      <c r="S15" s="33"/>
      <c r="T15" s="33"/>
    </row>
    <row r="16" spans="1:20" ht="110.4" x14ac:dyDescent="0.3">
      <c r="A16" s="34" t="s">
        <v>45</v>
      </c>
      <c r="B16" s="39"/>
      <c r="C16" s="39">
        <v>3425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>
        <v>3425</v>
      </c>
      <c r="Q16" s="33"/>
      <c r="R16" s="33"/>
      <c r="S16" s="33"/>
      <c r="T16" s="33"/>
    </row>
    <row r="17" spans="1:20" ht="110.4" x14ac:dyDescent="0.3">
      <c r="A17" s="34" t="s">
        <v>46</v>
      </c>
      <c r="B17" s="39">
        <v>133</v>
      </c>
      <c r="C17" s="39">
        <v>218.89</v>
      </c>
      <c r="D17" s="39"/>
      <c r="E17" s="39"/>
      <c r="F17" s="39"/>
      <c r="G17" s="39">
        <v>28.131</v>
      </c>
      <c r="H17" s="39"/>
      <c r="I17" s="39"/>
      <c r="J17" s="39">
        <v>37.6</v>
      </c>
      <c r="K17" s="39"/>
      <c r="L17" s="39"/>
      <c r="M17" s="39">
        <v>11.42</v>
      </c>
      <c r="N17" s="39"/>
      <c r="O17" s="39"/>
      <c r="P17" s="40">
        <v>429.041</v>
      </c>
      <c r="Q17" s="33"/>
      <c r="R17" s="33"/>
      <c r="S17" s="33"/>
      <c r="T17" s="33"/>
    </row>
    <row r="18" spans="1:20" ht="358.8" x14ac:dyDescent="0.3">
      <c r="A18" s="34" t="s">
        <v>47</v>
      </c>
      <c r="B18" s="39">
        <v>15910</v>
      </c>
      <c r="C18" s="39">
        <v>11203.07489</v>
      </c>
      <c r="D18" s="39">
        <v>2200</v>
      </c>
      <c r="E18" s="39">
        <v>1680</v>
      </c>
      <c r="F18" s="39">
        <v>215</v>
      </c>
      <c r="G18" s="39">
        <v>2500</v>
      </c>
      <c r="H18" s="39">
        <v>582.053</v>
      </c>
      <c r="I18" s="39">
        <v>60</v>
      </c>
      <c r="J18" s="39">
        <v>5465.1456099999996</v>
      </c>
      <c r="K18" s="39">
        <v>1740</v>
      </c>
      <c r="L18" s="39">
        <v>1602.16</v>
      </c>
      <c r="M18" s="39">
        <v>1378.2</v>
      </c>
      <c r="N18" s="39">
        <v>1822.9166600000001</v>
      </c>
      <c r="O18" s="39">
        <v>1170.002</v>
      </c>
      <c r="P18" s="40">
        <v>47528.552159999999</v>
      </c>
      <c r="Q18" s="33"/>
      <c r="R18" s="33"/>
      <c r="S18" s="33"/>
      <c r="T18" s="33"/>
    </row>
    <row r="19" spans="1:20" ht="179.4" x14ac:dyDescent="0.3">
      <c r="A19" s="34" t="s">
        <v>48</v>
      </c>
      <c r="B19" s="39">
        <v>157400</v>
      </c>
      <c r="C19" s="39">
        <v>91000</v>
      </c>
      <c r="D19" s="39">
        <v>21042.403999999999</v>
      </c>
      <c r="E19" s="39">
        <v>13600</v>
      </c>
      <c r="F19" s="39">
        <v>6455.5</v>
      </c>
      <c r="G19" s="39">
        <v>21812.184000000001</v>
      </c>
      <c r="H19" s="39">
        <v>8373.4339999999993</v>
      </c>
      <c r="I19" s="39">
        <v>2700</v>
      </c>
      <c r="J19" s="39">
        <v>21532.352330000002</v>
      </c>
      <c r="K19" s="39">
        <v>5956.1289999999999</v>
      </c>
      <c r="L19" s="39">
        <v>31027.1646</v>
      </c>
      <c r="M19" s="39">
        <v>15667.91</v>
      </c>
      <c r="N19" s="39">
        <v>14762.115309999999</v>
      </c>
      <c r="O19" s="39">
        <v>15347.766019999999</v>
      </c>
      <c r="P19" s="40">
        <v>426676.95925999997</v>
      </c>
      <c r="Q19" s="33"/>
      <c r="R19" s="33"/>
      <c r="S19" s="33"/>
      <c r="T19" s="33"/>
    </row>
    <row r="20" spans="1:20" ht="110.4" x14ac:dyDescent="0.3">
      <c r="A20" s="34" t="s">
        <v>49</v>
      </c>
      <c r="B20" s="39">
        <v>8170</v>
      </c>
      <c r="C20" s="39">
        <v>3414.63</v>
      </c>
      <c r="D20" s="39">
        <v>1200</v>
      </c>
      <c r="E20" s="39">
        <v>630</v>
      </c>
      <c r="F20" s="39">
        <v>300</v>
      </c>
      <c r="G20" s="39">
        <v>1527</v>
      </c>
      <c r="H20" s="39">
        <v>900</v>
      </c>
      <c r="I20" s="39">
        <v>65</v>
      </c>
      <c r="J20" s="39">
        <v>1582</v>
      </c>
      <c r="K20" s="39">
        <v>638.70000000000005</v>
      </c>
      <c r="L20" s="39">
        <v>986.6</v>
      </c>
      <c r="M20" s="39">
        <v>1089.0999999999999</v>
      </c>
      <c r="N20" s="39">
        <v>874</v>
      </c>
      <c r="O20" s="39">
        <v>479.59100000000001</v>
      </c>
      <c r="P20" s="40">
        <v>21856.620999999999</v>
      </c>
      <c r="Q20" s="33"/>
      <c r="R20" s="33"/>
      <c r="S20" s="33"/>
      <c r="T20" s="33"/>
    </row>
    <row r="21" spans="1:20" ht="151.80000000000001" x14ac:dyDescent="0.3">
      <c r="A21" s="34" t="s">
        <v>50</v>
      </c>
      <c r="B21" s="39">
        <v>33.6</v>
      </c>
      <c r="C21" s="39">
        <v>22.337319999999998</v>
      </c>
      <c r="D21" s="39"/>
      <c r="E21" s="39"/>
      <c r="F21" s="39"/>
      <c r="G21" s="39"/>
      <c r="H21" s="39">
        <v>1.7549999999999999</v>
      </c>
      <c r="I21" s="39"/>
      <c r="J21" s="39">
        <v>7.45</v>
      </c>
      <c r="K21" s="39">
        <v>4.0101599999999999</v>
      </c>
      <c r="L21" s="39"/>
      <c r="M21" s="39"/>
      <c r="N21" s="39"/>
      <c r="O21" s="39"/>
      <c r="P21" s="40">
        <v>69.152479999999997</v>
      </c>
      <c r="Q21" s="33"/>
      <c r="R21" s="33"/>
      <c r="S21" s="33"/>
      <c r="T21" s="33"/>
    </row>
    <row r="22" spans="1:20" ht="138" x14ac:dyDescent="0.3">
      <c r="A22" s="34" t="s">
        <v>51</v>
      </c>
      <c r="B22" s="39">
        <v>6236.54</v>
      </c>
      <c r="C22" s="39">
        <v>1818.1</v>
      </c>
      <c r="D22" s="39">
        <v>202</v>
      </c>
      <c r="E22" s="39">
        <v>230</v>
      </c>
      <c r="F22" s="39">
        <v>79</v>
      </c>
      <c r="G22" s="39">
        <v>258.74</v>
      </c>
      <c r="H22" s="39">
        <v>13.509</v>
      </c>
      <c r="I22" s="39">
        <v>30</v>
      </c>
      <c r="J22" s="39">
        <v>1120</v>
      </c>
      <c r="K22" s="39">
        <v>223</v>
      </c>
      <c r="L22" s="39">
        <v>565.58600000000001</v>
      </c>
      <c r="M22" s="39">
        <v>276.10000000000002</v>
      </c>
      <c r="N22" s="39">
        <v>200</v>
      </c>
      <c r="O22" s="39">
        <v>369.38216</v>
      </c>
      <c r="P22" s="40">
        <v>11621.95716</v>
      </c>
      <c r="Q22" s="33"/>
      <c r="R22" s="33"/>
      <c r="S22" s="33"/>
      <c r="T22" s="33"/>
    </row>
    <row r="23" spans="1:20" ht="138" x14ac:dyDescent="0.3">
      <c r="A23" s="34" t="s">
        <v>52</v>
      </c>
      <c r="B23" s="39">
        <v>109233.5494</v>
      </c>
      <c r="C23" s="39">
        <v>43235.61</v>
      </c>
      <c r="D23" s="39">
        <v>8546.0069999999996</v>
      </c>
      <c r="E23" s="39">
        <v>5720</v>
      </c>
      <c r="F23" s="39">
        <v>1700</v>
      </c>
      <c r="G23" s="39">
        <v>6295.1</v>
      </c>
      <c r="H23" s="39">
        <v>2678.9416700000002</v>
      </c>
      <c r="I23" s="39">
        <v>670</v>
      </c>
      <c r="J23" s="39">
        <v>17547.599999999999</v>
      </c>
      <c r="K23" s="39">
        <v>2546.384</v>
      </c>
      <c r="L23" s="39">
        <v>4908.1620000000003</v>
      </c>
      <c r="M23" s="39">
        <v>3454.49</v>
      </c>
      <c r="N23" s="39">
        <v>4027.8416299999999</v>
      </c>
      <c r="O23" s="39">
        <v>3951.7618900000002</v>
      </c>
      <c r="P23" s="40">
        <v>214515.44759</v>
      </c>
      <c r="Q23" s="33"/>
      <c r="R23" s="33"/>
      <c r="S23" s="33"/>
      <c r="T23" s="33"/>
    </row>
    <row r="24" spans="1:20" ht="82.8" x14ac:dyDescent="0.3">
      <c r="A24" s="34" t="s">
        <v>53</v>
      </c>
      <c r="B24" s="39">
        <v>44609.130019999997</v>
      </c>
      <c r="C24" s="39">
        <v>8257.5249999999996</v>
      </c>
      <c r="D24" s="39">
        <v>3460</v>
      </c>
      <c r="E24" s="39">
        <v>1713.75</v>
      </c>
      <c r="F24" s="39">
        <v>420</v>
      </c>
      <c r="G24" s="39">
        <v>3885</v>
      </c>
      <c r="H24" s="39">
        <v>165.72499999999999</v>
      </c>
      <c r="I24" s="39">
        <v>166</v>
      </c>
      <c r="J24" s="39">
        <v>2479.95678</v>
      </c>
      <c r="K24" s="39">
        <v>834.36</v>
      </c>
      <c r="L24" s="39">
        <v>323.18310000000002</v>
      </c>
      <c r="M24" s="39">
        <v>1400</v>
      </c>
      <c r="N24" s="39">
        <v>2208.4704099999999</v>
      </c>
      <c r="O24" s="39">
        <v>969.73299999999995</v>
      </c>
      <c r="P24" s="40">
        <v>70892.833310000002</v>
      </c>
      <c r="Q24" s="33"/>
      <c r="R24" s="33"/>
      <c r="S24" s="33"/>
      <c r="T24" s="33"/>
    </row>
    <row r="25" spans="1:20" ht="110.4" x14ac:dyDescent="0.3">
      <c r="A25" s="34" t="s">
        <v>54</v>
      </c>
      <c r="B25" s="39">
        <v>2737.5</v>
      </c>
      <c r="C25" s="39">
        <v>1289.9639999999999</v>
      </c>
      <c r="D25" s="39">
        <v>231</v>
      </c>
      <c r="E25" s="39">
        <v>169</v>
      </c>
      <c r="F25" s="39">
        <v>55</v>
      </c>
      <c r="G25" s="39">
        <v>269.64</v>
      </c>
      <c r="H25" s="39">
        <v>145.63800000000001</v>
      </c>
      <c r="I25" s="39">
        <v>27</v>
      </c>
      <c r="J25" s="39">
        <v>364.56</v>
      </c>
      <c r="K25" s="39">
        <v>61.271999999999998</v>
      </c>
      <c r="L25" s="39">
        <v>135.94</v>
      </c>
      <c r="M25" s="39">
        <v>113.88</v>
      </c>
      <c r="N25" s="39">
        <v>140.416</v>
      </c>
      <c r="O25" s="39">
        <v>120.48125</v>
      </c>
      <c r="P25" s="40">
        <v>5861.2912500000002</v>
      </c>
      <c r="Q25" s="33"/>
      <c r="R25" s="33"/>
      <c r="S25" s="33"/>
      <c r="T25" s="33"/>
    </row>
    <row r="26" spans="1:20" ht="82.8" x14ac:dyDescent="0.3">
      <c r="A26" s="34" t="s">
        <v>55</v>
      </c>
      <c r="B26" s="39">
        <v>1177.08</v>
      </c>
      <c r="C26" s="39">
        <v>1234.31331</v>
      </c>
      <c r="D26" s="39"/>
      <c r="E26" s="39"/>
      <c r="F26" s="39"/>
      <c r="G26" s="39">
        <v>100.241</v>
      </c>
      <c r="H26" s="39"/>
      <c r="I26" s="39"/>
      <c r="J26" s="39"/>
      <c r="K26" s="39">
        <v>64.7</v>
      </c>
      <c r="L26" s="39"/>
      <c r="M26" s="39"/>
      <c r="N26" s="39"/>
      <c r="O26" s="39"/>
      <c r="P26" s="40">
        <v>2576.3343100000002</v>
      </c>
      <c r="Q26" s="33"/>
      <c r="R26" s="33"/>
      <c r="S26" s="33"/>
      <c r="T26" s="33"/>
    </row>
    <row r="27" spans="1:20" ht="193.2" x14ac:dyDescent="0.3">
      <c r="A27" s="34" t="s">
        <v>56</v>
      </c>
      <c r="B27" s="39">
        <v>534.62</v>
      </c>
      <c r="C27" s="39">
        <v>263.79149999999998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>
        <v>798.41150000000005</v>
      </c>
      <c r="Q27" s="33"/>
      <c r="R27" s="33"/>
      <c r="S27" s="33"/>
      <c r="T27" s="33"/>
    </row>
    <row r="28" spans="1:20" ht="55.2" x14ac:dyDescent="0.3">
      <c r="A28" s="34" t="s">
        <v>57</v>
      </c>
      <c r="B28" s="39"/>
      <c r="C28" s="39"/>
      <c r="D28" s="39"/>
      <c r="E28" s="39"/>
      <c r="F28" s="39"/>
      <c r="G28" s="39"/>
      <c r="H28" s="39"/>
      <c r="I28" s="39"/>
      <c r="J28" s="39">
        <v>41738</v>
      </c>
      <c r="K28" s="39"/>
      <c r="L28" s="39"/>
      <c r="M28" s="39"/>
      <c r="N28" s="39"/>
      <c r="O28" s="39"/>
      <c r="P28" s="40">
        <v>41738</v>
      </c>
      <c r="Q28" s="33"/>
      <c r="R28" s="33"/>
      <c r="S28" s="33"/>
      <c r="T28" s="33"/>
    </row>
    <row r="29" spans="1:20" ht="41.4" x14ac:dyDescent="0.3">
      <c r="A29" s="34" t="s">
        <v>58</v>
      </c>
      <c r="B29" s="39"/>
      <c r="C29" s="39"/>
      <c r="D29" s="39"/>
      <c r="E29" s="39"/>
      <c r="F29" s="39"/>
      <c r="G29" s="39"/>
      <c r="H29" s="39">
        <v>74.099999999999994</v>
      </c>
      <c r="I29" s="39"/>
      <c r="J29" s="39"/>
      <c r="K29" s="39"/>
      <c r="L29" s="39">
        <v>277.55</v>
      </c>
      <c r="M29" s="39"/>
      <c r="N29" s="39"/>
      <c r="O29" s="39">
        <v>237.9</v>
      </c>
      <c r="P29" s="40">
        <v>589.54999999999995</v>
      </c>
      <c r="Q29" s="33"/>
      <c r="R29" s="33"/>
      <c r="S29" s="33"/>
      <c r="T29" s="33"/>
    </row>
    <row r="30" spans="1:20" ht="41.4" x14ac:dyDescent="0.3">
      <c r="A30" s="34" t="s">
        <v>59</v>
      </c>
      <c r="B30" s="39">
        <v>444.72901000000002</v>
      </c>
      <c r="C30" s="39">
        <v>49.640479999999997</v>
      </c>
      <c r="D30" s="39">
        <v>49.640479999999997</v>
      </c>
      <c r="E30" s="39"/>
      <c r="F30" s="39"/>
      <c r="G30" s="39"/>
      <c r="H30" s="39"/>
      <c r="I30" s="39"/>
      <c r="J30" s="39"/>
      <c r="K30" s="39"/>
      <c r="L30" s="39">
        <v>49.640479999999997</v>
      </c>
      <c r="M30" s="39"/>
      <c r="N30" s="39">
        <v>24.820239999999998</v>
      </c>
      <c r="O30" s="39"/>
      <c r="P30" s="40">
        <v>618.47068999999999</v>
      </c>
      <c r="Q30" s="33"/>
      <c r="R30" s="33"/>
      <c r="S30" s="33"/>
      <c r="T30" s="33"/>
    </row>
    <row r="31" spans="1:20" ht="69" x14ac:dyDescent="0.3">
      <c r="A31" s="34" t="s">
        <v>60</v>
      </c>
      <c r="B31" s="39"/>
      <c r="C31" s="39">
        <v>29825.026999999998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>
        <v>29825.026999999998</v>
      </c>
      <c r="Q31" s="33"/>
      <c r="R31" s="33"/>
      <c r="S31" s="33"/>
      <c r="T31" s="33"/>
    </row>
    <row r="32" spans="1:20" x14ac:dyDescent="0.3">
      <c r="A32" s="31" t="s">
        <v>61</v>
      </c>
      <c r="B32" s="40">
        <v>484886.44929999998</v>
      </c>
      <c r="C32" s="40">
        <v>324870.95452000003</v>
      </c>
      <c r="D32" s="40">
        <v>85545.633480000004</v>
      </c>
      <c r="E32" s="40">
        <v>47096.45</v>
      </c>
      <c r="F32" s="40">
        <v>22412.385999999999</v>
      </c>
      <c r="G32" s="40">
        <v>81212.378339999996</v>
      </c>
      <c r="H32" s="40">
        <v>35080.179069999998</v>
      </c>
      <c r="I32" s="40">
        <v>15503.87</v>
      </c>
      <c r="J32" s="40">
        <v>128642.80772</v>
      </c>
      <c r="K32" s="40">
        <v>22055.640960000001</v>
      </c>
      <c r="L32" s="40">
        <v>82434.641000000003</v>
      </c>
      <c r="M32" s="40">
        <v>46687.16214</v>
      </c>
      <c r="N32" s="40">
        <v>68914.958530000004</v>
      </c>
      <c r="O32" s="40">
        <v>64225.347260000002</v>
      </c>
      <c r="P32" s="40">
        <v>1509568.8583200001</v>
      </c>
      <c r="Q32" s="32"/>
      <c r="R32" s="32"/>
      <c r="S32" s="32"/>
      <c r="T32" s="32"/>
    </row>
  </sheetData>
  <pageMargins left="0.23622047244094491" right="0.23622047244094491" top="0.28000000000000003" bottom="0.32" header="0.25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2017-04-19T23:25:17Z</dcterms:modified>
</cp:coreProperties>
</file>