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Учреждения!$23:$24</definedName>
    <definedName name="_xlnm.Print_Area" localSheetId="1">'Муниципальные районы'!$A$1:$P$25</definedName>
    <definedName name="_xlnm.Print_Area" localSheetId="0">Учреждения!$A$1:$E$63</definedName>
  </definedNames>
  <calcPr calcId="162913" refMode="R1C1"/>
</workbook>
</file>

<file path=xl/calcChain.xml><?xml version="1.0" encoding="utf-8"?>
<calcChain xmlns="http://schemas.openxmlformats.org/spreadsheetml/2006/main">
  <c r="E21" i="1" l="1"/>
  <c r="E8" i="1" s="1"/>
  <c r="E9" i="1"/>
  <c r="E14" i="1"/>
  <c r="E13" i="1"/>
  <c r="E20" i="1"/>
  <c r="E19" i="1"/>
  <c r="E11" i="1"/>
  <c r="E18" i="1"/>
  <c r="E17" i="1" l="1"/>
  <c r="E16" i="1"/>
  <c r="E15" i="1"/>
  <c r="E12" i="1"/>
  <c r="E10" i="1"/>
  <c r="B23" i="2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<sst xmlns="http://schemas.openxmlformats.org/spreadsheetml/2006/main" count="100" uniqueCount="99">
  <si>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</si>
  <si>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</si>
  <si>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</si>
  <si>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</si>
  <si>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</si>
  <si>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</si>
  <si>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</si>
  <si>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</si>
  <si>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</si>
  <si>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</si>
  <si>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</si>
  <si>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</si>
  <si>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</si>
  <si>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</si>
  <si>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</si>
  <si>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</si>
  <si>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</si>
  <si>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</si>
  <si>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</si>
  <si>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</si>
  <si>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</si>
  <si>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</si>
  <si>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</si>
  <si>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</si>
  <si>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</si>
  <si>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</si>
  <si>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</si>
  <si>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</si>
  <si>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</si>
  <si>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</si>
  <si>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</si>
  <si>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</si>
  <si>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</si>
  <si>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</si>
  <si>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</si>
  <si>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</si>
  <si>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</si>
  <si>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</si>
  <si>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</si>
  <si>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</si>
  <si>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</si>
  <si>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</si>
  <si>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</si>
  <si>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</si>
  <si>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</si>
  <si>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</si>
  <si>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</si>
  <si>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Реализация мероприятий по укреплению единства российской нации и этнокультурному развитию народов России</t>
  </si>
  <si>
    <t>Всего:</t>
  </si>
  <si>
    <t>04.05.2017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</si>
  <si>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</si>
  <si>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</si>
  <si>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</si>
  <si>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</si>
  <si>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</si>
  <si>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</si>
  <si>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</si>
  <si>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</si>
  <si>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</si>
  <si>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</si>
  <si>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</si>
  <si>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</si>
  <si>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</si>
  <si>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</si>
  <si>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</si>
  <si>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</si>
  <si>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</si>
  <si>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</si>
  <si>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</si>
  <si>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</si>
  <si>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</si>
  <si>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</si>
  <si>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</si>
  <si>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</si>
  <si>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</si>
  <si>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</si>
  <si>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</si>
  <si>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</si>
  <si>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</si>
  <si>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</si>
  <si>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</si>
  <si>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</si>
  <si>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</si>
  <si>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</si>
  <si>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</si>
  <si>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</si>
  <si>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</si>
  <si>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28.04.2017</t>
  </si>
  <si>
    <t>Субсидии бюджетам субъектов Российской Федерации на возмещение части процентной ставки по инвестиционным кредитам (займам) в агропромышленном комплексе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</si>
  <si>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</si>
  <si>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</si>
  <si>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</si>
  <si>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Возврат прочих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</si>
  <si>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</si>
  <si>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реализацию федеральных целевых программ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</si>
  <si>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</si>
  <si>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содействие достижению целевых показателей региональных программ развития агропромышленного комплекса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</si>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</sst>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topLeftCell="A7" zoomScaleNormal="100" zoomScaleSheetLayoutView="100" workbookViewId="0">
      <selection activeCell="E22" sqref="E22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87</v>
      </c>
      <c r="G1" s="32" t="str">
        <f>TEXT(F1,"[$-FC19]ДД ММММ")</f>
        <v>28 апреля</v>
      </c>
      <c r="H1" s="32" t="str">
        <f>TEXT(F1,"[$-FC19]ДД.ММ.ГГГ \г")</f>
        <v>28.04.2017 г</v>
      </c>
    </row>
    <row r="2" spans="1:9" ht="15.6" x14ac:dyDescent="0.3">
      <c r="A2" s="45" t="str">
        <f>CONCATENATE("с ",G1," по ",G2,"ода")</f>
        <v>с 28 апреля по 04 мая 2017 года</v>
      </c>
      <c r="B2" s="45"/>
      <c r="C2" s="45"/>
      <c r="D2" s="45"/>
      <c r="E2" s="45"/>
      <c r="F2" s="31" t="s">
        <v>49</v>
      </c>
      <c r="G2" s="32" t="str">
        <f>TEXT(F2,"[$-FC19]ДД ММММ ГГГ \г")</f>
        <v>04 мая 2017 г</v>
      </c>
      <c r="H2" s="32" t="str">
        <f>TEXT(F2,"[$-FC19]ДД.ММ.ГГГ \г")</f>
        <v>04.05.2017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28.04.2017 г.</v>
      </c>
      <c r="B5" s="47"/>
      <c r="C5" s="47"/>
      <c r="D5" s="48"/>
      <c r="E5" s="8">
        <v>212119.7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E21-E9</f>
        <v>1611141.7296899999</v>
      </c>
    </row>
    <row r="9" spans="1:9" x14ac:dyDescent="0.3">
      <c r="A9" s="57" t="s">
        <v>4</v>
      </c>
      <c r="B9" s="56"/>
      <c r="C9" s="56"/>
      <c r="D9" s="56"/>
      <c r="E9" s="14">
        <f>SUM(E10:E20)</f>
        <v>17103.7</v>
      </c>
    </row>
    <row r="10" spans="1:9" ht="31.2" customHeight="1" x14ac:dyDescent="0.3">
      <c r="A10" s="57" t="s">
        <v>88</v>
      </c>
      <c r="B10" s="56"/>
      <c r="C10" s="56"/>
      <c r="D10" s="56"/>
      <c r="E10" s="14">
        <f>785.7</f>
        <v>785.7</v>
      </c>
    </row>
    <row r="11" spans="1:9" x14ac:dyDescent="0.3">
      <c r="A11" s="57" t="s">
        <v>89</v>
      </c>
      <c r="B11" s="56"/>
      <c r="C11" s="56"/>
      <c r="D11" s="56"/>
      <c r="E11" s="14">
        <f>1262.3+23.4+393.1</f>
        <v>1678.8000000000002</v>
      </c>
    </row>
    <row r="12" spans="1:9" ht="48" customHeight="1" x14ac:dyDescent="0.3">
      <c r="A12" s="57" t="s">
        <v>90</v>
      </c>
      <c r="B12" s="56"/>
      <c r="C12" s="56"/>
      <c r="D12" s="56"/>
      <c r="E12" s="14">
        <f>24.6</f>
        <v>24.6</v>
      </c>
    </row>
    <row r="13" spans="1:9" ht="28.2" customHeight="1" x14ac:dyDescent="0.3">
      <c r="A13" s="57" t="s">
        <v>91</v>
      </c>
      <c r="B13" s="56"/>
      <c r="C13" s="56"/>
      <c r="D13" s="56"/>
      <c r="E13" s="14">
        <f>443.6+199.3+28.1+1089.1</f>
        <v>1760.1</v>
      </c>
    </row>
    <row r="14" spans="1:9" ht="28.8" customHeight="1" x14ac:dyDescent="0.3">
      <c r="A14" s="57" t="s">
        <v>92</v>
      </c>
      <c r="B14" s="56"/>
      <c r="C14" s="56"/>
      <c r="D14" s="56"/>
      <c r="E14" s="14">
        <f>-8.4-1.9-28.2-45.7</f>
        <v>-84.2</v>
      </c>
    </row>
    <row r="15" spans="1:9" ht="29.4" customHeight="1" x14ac:dyDescent="0.3">
      <c r="A15" s="57" t="s">
        <v>93</v>
      </c>
      <c r="B15" s="56"/>
      <c r="C15" s="56"/>
      <c r="D15" s="56"/>
      <c r="E15" s="14">
        <f>340.3</f>
        <v>340.3</v>
      </c>
    </row>
    <row r="16" spans="1:9" x14ac:dyDescent="0.3">
      <c r="A16" s="57" t="s">
        <v>94</v>
      </c>
      <c r="B16" s="56"/>
      <c r="C16" s="56"/>
      <c r="D16" s="56"/>
      <c r="E16" s="14">
        <f>4976.8</f>
        <v>4976.8</v>
      </c>
    </row>
    <row r="17" spans="1:5" ht="30.6" customHeight="1" x14ac:dyDescent="0.3">
      <c r="A17" s="57" t="s">
        <v>95</v>
      </c>
      <c r="B17" s="56"/>
      <c r="C17" s="56"/>
      <c r="D17" s="56"/>
      <c r="E17" s="14">
        <f>48.3</f>
        <v>48.3</v>
      </c>
    </row>
    <row r="18" spans="1:5" ht="30" customHeight="1" x14ac:dyDescent="0.3">
      <c r="A18" s="57" t="s">
        <v>96</v>
      </c>
      <c r="B18" s="56"/>
      <c r="C18" s="56"/>
      <c r="D18" s="56"/>
      <c r="E18" s="14">
        <f>5996.1+4</f>
        <v>6000.1</v>
      </c>
    </row>
    <row r="19" spans="1:5" ht="31.2" customHeight="1" x14ac:dyDescent="0.3">
      <c r="A19" s="57" t="s">
        <v>97</v>
      </c>
      <c r="B19" s="56"/>
      <c r="C19" s="56"/>
      <c r="D19" s="56"/>
      <c r="E19" s="14">
        <f>1459.4</f>
        <v>1459.4</v>
      </c>
    </row>
    <row r="20" spans="1:5" ht="27" customHeight="1" x14ac:dyDescent="0.3">
      <c r="A20" s="57" t="s">
        <v>98</v>
      </c>
      <c r="B20" s="56"/>
      <c r="C20" s="56"/>
      <c r="D20" s="56"/>
      <c r="E20" s="14">
        <f>113.8</f>
        <v>113.8</v>
      </c>
    </row>
    <row r="21" spans="1:5" x14ac:dyDescent="0.3">
      <c r="A21" s="49" t="s">
        <v>5</v>
      </c>
      <c r="B21" s="50"/>
      <c r="C21" s="50"/>
      <c r="D21" s="50"/>
      <c r="E21" s="13">
        <f>'Муниципальные районы'!B24-Учреждения!E5+'Муниципальные районы'!B23</f>
        <v>1628245.4296899999</v>
      </c>
    </row>
    <row r="22" spans="1:5" x14ac:dyDescent="0.3">
      <c r="A22" s="15"/>
      <c r="B22" s="16"/>
      <c r="C22" s="16"/>
      <c r="D22" s="6"/>
      <c r="E22" s="17"/>
    </row>
    <row r="23" spans="1:5" x14ac:dyDescent="0.3">
      <c r="A23" s="51" t="s">
        <v>14</v>
      </c>
      <c r="B23" s="53" t="s">
        <v>6</v>
      </c>
      <c r="C23" s="54" t="s">
        <v>7</v>
      </c>
      <c r="D23" s="54"/>
      <c r="E23" s="54"/>
    </row>
    <row r="24" spans="1:5" ht="82.8" x14ac:dyDescent="0.3">
      <c r="A24" s="52"/>
      <c r="B24" s="53"/>
      <c r="C24" s="18" t="s">
        <v>8</v>
      </c>
      <c r="D24" s="18" t="s">
        <v>9</v>
      </c>
      <c r="E24" s="18" t="s">
        <v>10</v>
      </c>
    </row>
    <row r="25" spans="1:5" x14ac:dyDescent="0.3">
      <c r="A25" s="21" t="s">
        <v>50</v>
      </c>
      <c r="B25" s="19">
        <v>16451.59215</v>
      </c>
      <c r="C25" s="19">
        <v>11157.08611</v>
      </c>
      <c r="D25" s="19">
        <v>2494.5380100000002</v>
      </c>
      <c r="E25" s="19">
        <v>1863.3463899999999</v>
      </c>
    </row>
    <row r="26" spans="1:5" x14ac:dyDescent="0.3">
      <c r="A26" s="21" t="s">
        <v>51</v>
      </c>
      <c r="B26" s="19">
        <v>403</v>
      </c>
      <c r="C26" s="19"/>
      <c r="D26" s="19"/>
      <c r="E26" s="19"/>
    </row>
    <row r="27" spans="1:5" x14ac:dyDescent="0.3">
      <c r="A27" s="21" t="s">
        <v>52</v>
      </c>
      <c r="B27" s="19">
        <v>500</v>
      </c>
      <c r="C27" s="19">
        <v>500</v>
      </c>
      <c r="D27" s="19"/>
      <c r="E27" s="19"/>
    </row>
    <row r="28" spans="1:5" x14ac:dyDescent="0.3">
      <c r="A28" s="21" t="s">
        <v>53</v>
      </c>
      <c r="B28" s="19">
        <v>22915.145420000001</v>
      </c>
      <c r="C28" s="19">
        <v>1733.9079999999999</v>
      </c>
      <c r="D28" s="19">
        <v>357.40100000000001</v>
      </c>
      <c r="E28" s="19"/>
    </row>
    <row r="29" spans="1:5" ht="27.6" x14ac:dyDescent="0.3">
      <c r="A29" s="21" t="s">
        <v>54</v>
      </c>
      <c r="B29" s="19">
        <v>6852.1123699999998</v>
      </c>
      <c r="C29" s="19">
        <v>1487.3260399999999</v>
      </c>
      <c r="D29" s="19">
        <v>1010.77142</v>
      </c>
      <c r="E29" s="19">
        <v>4202.4539999999997</v>
      </c>
    </row>
    <row r="30" spans="1:5" x14ac:dyDescent="0.3">
      <c r="A30" s="21" t="s">
        <v>55</v>
      </c>
      <c r="B30" s="19">
        <v>2632.2703700000002</v>
      </c>
      <c r="C30" s="19">
        <v>980</v>
      </c>
      <c r="D30" s="19">
        <v>230</v>
      </c>
      <c r="E30" s="19"/>
    </row>
    <row r="31" spans="1:5" x14ac:dyDescent="0.3">
      <c r="A31" s="21" t="s">
        <v>56</v>
      </c>
      <c r="B31" s="19">
        <v>338.58481999999998</v>
      </c>
      <c r="C31" s="19"/>
      <c r="D31" s="19"/>
      <c r="E31" s="19"/>
    </row>
    <row r="32" spans="1:5" ht="27.6" x14ac:dyDescent="0.3">
      <c r="A32" s="21" t="s">
        <v>57</v>
      </c>
      <c r="B32" s="19">
        <v>119044.72556000001</v>
      </c>
      <c r="C32" s="19"/>
      <c r="D32" s="19"/>
      <c r="E32" s="19">
        <v>14912.939</v>
      </c>
    </row>
    <row r="33" spans="1:5" x14ac:dyDescent="0.3">
      <c r="A33" s="21" t="s">
        <v>58</v>
      </c>
      <c r="B33" s="19">
        <v>5066.4489999999996</v>
      </c>
      <c r="C33" s="19">
        <v>2650</v>
      </c>
      <c r="D33" s="19">
        <v>1048.3789999999999</v>
      </c>
      <c r="E33" s="19"/>
    </row>
    <row r="34" spans="1:5" x14ac:dyDescent="0.3">
      <c r="A34" s="21" t="s">
        <v>59</v>
      </c>
      <c r="B34" s="19">
        <v>19384.898570000001</v>
      </c>
      <c r="C34" s="19">
        <v>3674.1327299999998</v>
      </c>
      <c r="D34" s="19">
        <v>984.37795000000006</v>
      </c>
      <c r="E34" s="19">
        <v>321.41591</v>
      </c>
    </row>
    <row r="35" spans="1:5" x14ac:dyDescent="0.3">
      <c r="A35" s="21" t="s">
        <v>60</v>
      </c>
      <c r="B35" s="19">
        <v>51410.933810000002</v>
      </c>
      <c r="C35" s="19">
        <v>2830</v>
      </c>
      <c r="D35" s="19">
        <v>770.11528999999996</v>
      </c>
      <c r="E35" s="19"/>
    </row>
    <row r="36" spans="1:5" x14ac:dyDescent="0.3">
      <c r="A36" s="21" t="s">
        <v>61</v>
      </c>
      <c r="B36" s="19">
        <v>61435.184050000003</v>
      </c>
      <c r="C36" s="19">
        <v>7425.0470800000003</v>
      </c>
      <c r="D36" s="19">
        <v>2545.9744799999999</v>
      </c>
      <c r="E36" s="19">
        <v>5189.7622000000001</v>
      </c>
    </row>
    <row r="37" spans="1:5" x14ac:dyDescent="0.3">
      <c r="A37" s="21" t="s">
        <v>62</v>
      </c>
      <c r="B37" s="19">
        <v>83857.256089999995</v>
      </c>
      <c r="C37" s="19">
        <v>16516.032060000001</v>
      </c>
      <c r="D37" s="19">
        <v>4540</v>
      </c>
      <c r="E37" s="19">
        <v>28157.005550000002</v>
      </c>
    </row>
    <row r="38" spans="1:5" x14ac:dyDescent="0.3">
      <c r="A38" s="21" t="s">
        <v>63</v>
      </c>
      <c r="B38" s="19">
        <v>34363.504999999997</v>
      </c>
      <c r="C38" s="19">
        <v>175.02500000000001</v>
      </c>
      <c r="D38" s="19">
        <v>89.757999999999996</v>
      </c>
      <c r="E38" s="19"/>
    </row>
    <row r="39" spans="1:5" ht="27.6" x14ac:dyDescent="0.3">
      <c r="A39" s="21" t="s">
        <v>64</v>
      </c>
      <c r="B39" s="19">
        <v>71.83</v>
      </c>
      <c r="C39" s="19"/>
      <c r="D39" s="19"/>
      <c r="E39" s="19"/>
    </row>
    <row r="40" spans="1:5" x14ac:dyDescent="0.3">
      <c r="A40" s="21" t="s">
        <v>65</v>
      </c>
      <c r="B40" s="19">
        <v>8391.5129500000003</v>
      </c>
      <c r="C40" s="19"/>
      <c r="D40" s="19"/>
      <c r="E40" s="19"/>
    </row>
    <row r="41" spans="1:5" x14ac:dyDescent="0.3">
      <c r="A41" s="21" t="s">
        <v>66</v>
      </c>
      <c r="B41" s="19">
        <v>12112.727000000001</v>
      </c>
      <c r="C41" s="19"/>
      <c r="D41" s="19"/>
      <c r="E41" s="19"/>
    </row>
    <row r="42" spans="1:5" x14ac:dyDescent="0.3">
      <c r="A42" s="21" t="s">
        <v>67</v>
      </c>
      <c r="B42" s="19">
        <v>2721.57159</v>
      </c>
      <c r="C42" s="19">
        <v>500.44317999999998</v>
      </c>
      <c r="D42" s="19"/>
      <c r="E42" s="19"/>
    </row>
    <row r="43" spans="1:5" x14ac:dyDescent="0.3">
      <c r="A43" s="21" t="s">
        <v>68</v>
      </c>
      <c r="B43" s="19">
        <v>300.89019999999999</v>
      </c>
      <c r="C43" s="19">
        <v>300.80020000000002</v>
      </c>
      <c r="D43" s="19"/>
      <c r="E43" s="19"/>
    </row>
    <row r="44" spans="1:5" ht="27.6" x14ac:dyDescent="0.3">
      <c r="A44" s="21" t="s">
        <v>69</v>
      </c>
      <c r="B44" s="19">
        <v>26892.978220000001</v>
      </c>
      <c r="C44" s="19">
        <v>15179.843999999999</v>
      </c>
      <c r="D44" s="19">
        <v>4820.2179999999998</v>
      </c>
      <c r="E44" s="19">
        <v>6594.00155</v>
      </c>
    </row>
    <row r="45" spans="1:5" x14ac:dyDescent="0.3">
      <c r="A45" s="21" t="s">
        <v>70</v>
      </c>
      <c r="B45" s="19">
        <v>4507.4449999999997</v>
      </c>
      <c r="C45" s="19"/>
      <c r="D45" s="19"/>
      <c r="E45" s="19"/>
    </row>
    <row r="46" spans="1:5" x14ac:dyDescent="0.3">
      <c r="A46" s="21" t="s">
        <v>71</v>
      </c>
      <c r="B46" s="19">
        <v>6539.0322299999998</v>
      </c>
      <c r="C46" s="19"/>
      <c r="D46" s="19"/>
      <c r="E46" s="19"/>
    </row>
    <row r="47" spans="1:5" x14ac:dyDescent="0.3">
      <c r="A47" s="21" t="s">
        <v>72</v>
      </c>
      <c r="B47" s="19">
        <v>-782.16097000000002</v>
      </c>
      <c r="C47" s="19">
        <v>-2450.7718</v>
      </c>
      <c r="D47" s="19">
        <v>163.51241999999999</v>
      </c>
      <c r="E47" s="19"/>
    </row>
    <row r="48" spans="1:5" x14ac:dyDescent="0.3">
      <c r="A48" s="21" t="s">
        <v>73</v>
      </c>
      <c r="B48" s="19">
        <v>1850</v>
      </c>
      <c r="C48" s="19">
        <v>1200</v>
      </c>
      <c r="D48" s="19">
        <v>500</v>
      </c>
      <c r="E48" s="19"/>
    </row>
    <row r="49" spans="1:5" x14ac:dyDescent="0.3">
      <c r="A49" s="21" t="s">
        <v>74</v>
      </c>
      <c r="B49" s="19">
        <v>313</v>
      </c>
      <c r="C49" s="19"/>
      <c r="D49" s="19">
        <v>313</v>
      </c>
      <c r="E49" s="19"/>
    </row>
    <row r="50" spans="1:5" x14ac:dyDescent="0.3">
      <c r="A50" s="21" t="s">
        <v>75</v>
      </c>
      <c r="B50" s="19">
        <v>2470.1999999999998</v>
      </c>
      <c r="C50" s="19">
        <v>1610</v>
      </c>
      <c r="D50" s="19">
        <v>461.2</v>
      </c>
      <c r="E50" s="19"/>
    </row>
    <row r="51" spans="1:5" x14ac:dyDescent="0.3">
      <c r="A51" s="21" t="s">
        <v>76</v>
      </c>
      <c r="B51" s="19">
        <v>1020</v>
      </c>
      <c r="C51" s="19">
        <v>700</v>
      </c>
      <c r="D51" s="19">
        <v>200</v>
      </c>
      <c r="E51" s="19"/>
    </row>
    <row r="52" spans="1:5" x14ac:dyDescent="0.3">
      <c r="A52" s="21" t="s">
        <v>77</v>
      </c>
      <c r="B52" s="19">
        <v>29313.13334</v>
      </c>
      <c r="C52" s="19">
        <v>19923.160749999999</v>
      </c>
      <c r="D52" s="19">
        <v>6000</v>
      </c>
      <c r="E52" s="19"/>
    </row>
    <row r="53" spans="1:5" x14ac:dyDescent="0.3">
      <c r="A53" s="21" t="s">
        <v>78</v>
      </c>
      <c r="B53" s="19">
        <v>230</v>
      </c>
      <c r="C53" s="19"/>
      <c r="D53" s="19"/>
      <c r="E53" s="19"/>
    </row>
    <row r="54" spans="1:5" x14ac:dyDescent="0.3">
      <c r="A54" s="21" t="s">
        <v>79</v>
      </c>
      <c r="B54" s="19">
        <v>2520.32197</v>
      </c>
      <c r="C54" s="19">
        <v>100</v>
      </c>
      <c r="D54" s="19"/>
      <c r="E54" s="19"/>
    </row>
    <row r="55" spans="1:5" x14ac:dyDescent="0.3">
      <c r="A55" s="21" t="s">
        <v>80</v>
      </c>
      <c r="B55" s="19">
        <v>27323.215270000001</v>
      </c>
      <c r="C55" s="19">
        <v>2287.3000000000002</v>
      </c>
      <c r="D55" s="19">
        <v>917.94727</v>
      </c>
      <c r="E55" s="19">
        <v>70</v>
      </c>
    </row>
    <row r="56" spans="1:5" x14ac:dyDescent="0.3">
      <c r="A56" s="21" t="s">
        <v>81</v>
      </c>
      <c r="B56" s="19">
        <v>30522.64172</v>
      </c>
      <c r="C56" s="19">
        <v>2624.0753599999998</v>
      </c>
      <c r="D56" s="19">
        <v>1838.6062400000001</v>
      </c>
      <c r="E56" s="19"/>
    </row>
    <row r="57" spans="1:5" x14ac:dyDescent="0.3">
      <c r="A57" s="21" t="s">
        <v>82</v>
      </c>
      <c r="B57" s="19">
        <v>783.97092999999995</v>
      </c>
      <c r="C57" s="19"/>
      <c r="D57" s="19"/>
      <c r="E57" s="19"/>
    </row>
    <row r="58" spans="1:5" x14ac:dyDescent="0.3">
      <c r="A58" s="21" t="s">
        <v>83</v>
      </c>
      <c r="B58" s="19">
        <v>105.02649</v>
      </c>
      <c r="C58" s="19"/>
      <c r="D58" s="19"/>
      <c r="E58" s="19"/>
    </row>
    <row r="59" spans="1:5" x14ac:dyDescent="0.3">
      <c r="A59" s="21" t="s">
        <v>84</v>
      </c>
      <c r="B59" s="19">
        <v>8900.1489999999994</v>
      </c>
      <c r="C59" s="19"/>
      <c r="D59" s="19"/>
      <c r="E59" s="19"/>
    </row>
    <row r="60" spans="1:5" x14ac:dyDescent="0.3">
      <c r="A60" s="21" t="s">
        <v>85</v>
      </c>
      <c r="B60" s="19">
        <v>118.36306</v>
      </c>
      <c r="C60" s="19"/>
      <c r="D60" s="19"/>
      <c r="E60" s="19"/>
    </row>
    <row r="61" spans="1:5" x14ac:dyDescent="0.3">
      <c r="A61" s="23" t="s">
        <v>86</v>
      </c>
      <c r="B61" s="20">
        <v>590881.50520999997</v>
      </c>
      <c r="C61" s="20">
        <v>91103.408710000003</v>
      </c>
      <c r="D61" s="20">
        <v>29285.799080000001</v>
      </c>
      <c r="E61" s="20">
        <v>61310.924599999998</v>
      </c>
    </row>
  </sheetData>
  <mergeCells count="21">
    <mergeCell ref="A16:D16"/>
    <mergeCell ref="A17:D17"/>
    <mergeCell ref="A18:D18"/>
    <mergeCell ref="A19:D19"/>
    <mergeCell ref="A20:D20"/>
    <mergeCell ref="A1:E1"/>
    <mergeCell ref="A2:E2"/>
    <mergeCell ref="A5:D5"/>
    <mergeCell ref="A21:D21"/>
    <mergeCell ref="A23:A24"/>
    <mergeCell ref="B23:B24"/>
    <mergeCell ref="C23:E2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9" zoomScaleNormal="100" zoomScaleSheetLayoutView="100" workbookViewId="0">
      <selection activeCell="B25" sqref="B25"/>
    </sheetView>
  </sheetViews>
  <sheetFormatPr defaultRowHeight="14.4" x14ac:dyDescent="0.3"/>
  <cols>
    <col min="1" max="1" width="38.33203125" customWidth="1"/>
    <col min="2" max="2" width="13.109375" customWidth="1"/>
    <col min="3" max="3" width="13.33203125" customWidth="1"/>
    <col min="4" max="4" width="13.21875" customWidth="1"/>
    <col min="5" max="5" width="14.21875" customWidth="1"/>
    <col min="6" max="6" width="13.44140625" customWidth="1"/>
    <col min="7" max="7" width="13.6640625" customWidth="1"/>
    <col min="8" max="8" width="13.77734375" customWidth="1"/>
    <col min="9" max="9" width="13.5546875" customWidth="1"/>
    <col min="10" max="10" width="12.6640625" customWidth="1"/>
    <col min="11" max="11" width="11" customWidth="1"/>
    <col min="12" max="12" width="12.88671875" customWidth="1"/>
    <col min="13" max="14" width="13.6640625" customWidth="1"/>
    <col min="15" max="15" width="12.88671875" customWidth="1"/>
    <col min="16" max="16" width="10.6640625" customWidth="1"/>
  </cols>
  <sheetData>
    <row r="1" spans="1:20" s="29" customFormat="1" ht="15.6" x14ac:dyDescent="0.3">
      <c r="A1" s="43" t="s">
        <v>49</v>
      </c>
      <c r="C1" s="30" t="s">
        <v>13</v>
      </c>
    </row>
    <row r="2" spans="1:20" x14ac:dyDescent="0.3">
      <c r="A2" s="38" t="str">
        <f>TEXT(EndData2,"[$-FC19]ДД.ММ.ГГГ")</f>
        <v>04.05.2017</v>
      </c>
      <c r="B2" s="38">
        <f>A2+1</f>
        <v>42860</v>
      </c>
      <c r="C2" s="44" t="str">
        <f>TEXT(B2,"[$-FC19]ДД.ММ.ГГГ")</f>
        <v>05.05.2017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93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2357.3159999999998</v>
      </c>
      <c r="K4" s="40"/>
      <c r="L4" s="40"/>
      <c r="M4" s="40"/>
      <c r="N4" s="40"/>
      <c r="O4" s="40"/>
      <c r="P4" s="26">
        <v>2357.3159999999998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>
        <v>109504.02707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109504.02707</v>
      </c>
      <c r="Q5" s="27"/>
      <c r="R5" s="27"/>
      <c r="S5" s="27"/>
      <c r="T5" s="27"/>
    </row>
    <row r="6" spans="1:20" ht="79.8" x14ac:dyDescent="0.3">
      <c r="A6" s="25" t="s">
        <v>33</v>
      </c>
      <c r="B6" s="40">
        <v>91.1</v>
      </c>
      <c r="C6" s="40"/>
      <c r="D6" s="40"/>
      <c r="E6" s="40"/>
      <c r="F6" s="40"/>
      <c r="G6" s="40"/>
      <c r="H6" s="40"/>
      <c r="I6" s="40"/>
      <c r="J6" s="40">
        <v>30.146000000000001</v>
      </c>
      <c r="K6" s="40">
        <v>3.1080000000000001</v>
      </c>
      <c r="L6" s="40">
        <v>12.29508</v>
      </c>
      <c r="M6" s="40">
        <v>10.587429999999999</v>
      </c>
      <c r="N6" s="40">
        <v>12.29508</v>
      </c>
      <c r="O6" s="40"/>
      <c r="P6" s="26">
        <v>159.53158999999999</v>
      </c>
      <c r="Q6" s="27"/>
      <c r="R6" s="27"/>
      <c r="S6" s="27"/>
      <c r="T6" s="27"/>
    </row>
    <row r="7" spans="1:20" ht="79.8" x14ac:dyDescent="0.3">
      <c r="A7" s="25" t="s">
        <v>34</v>
      </c>
      <c r="B7" s="40">
        <v>1000</v>
      </c>
      <c r="C7" s="40"/>
      <c r="D7" s="40">
        <v>163</v>
      </c>
      <c r="E7" s="40">
        <v>102.2</v>
      </c>
      <c r="F7" s="40">
        <v>135.4</v>
      </c>
      <c r="G7" s="40">
        <v>80</v>
      </c>
      <c r="H7" s="40">
        <v>65</v>
      </c>
      <c r="I7" s="40"/>
      <c r="J7" s="40">
        <v>269.58100000000002</v>
      </c>
      <c r="K7" s="40">
        <v>260.39999999999998</v>
      </c>
      <c r="L7" s="40"/>
      <c r="M7" s="40">
        <v>148.16999999999999</v>
      </c>
      <c r="N7" s="40">
        <v>311</v>
      </c>
      <c r="O7" s="40">
        <v>184.83233000000001</v>
      </c>
      <c r="P7" s="26">
        <v>2719.5833299999999</v>
      </c>
      <c r="Q7" s="27"/>
      <c r="R7" s="27"/>
      <c r="S7" s="27"/>
      <c r="T7" s="27"/>
    </row>
    <row r="8" spans="1:20" ht="106.2" x14ac:dyDescent="0.3">
      <c r="A8" s="25" t="s">
        <v>35</v>
      </c>
      <c r="B8" s="40">
        <v>24356.01613</v>
      </c>
      <c r="C8" s="40">
        <v>2085.4133999999999</v>
      </c>
      <c r="D8" s="40">
        <v>175</v>
      </c>
      <c r="E8" s="40"/>
      <c r="F8" s="40"/>
      <c r="G8" s="40"/>
      <c r="H8" s="40"/>
      <c r="I8" s="40"/>
      <c r="J8" s="40">
        <v>280</v>
      </c>
      <c r="K8" s="40"/>
      <c r="L8" s="40"/>
      <c r="M8" s="40"/>
      <c r="N8" s="40"/>
      <c r="O8" s="40"/>
      <c r="P8" s="26">
        <v>26896.429530000001</v>
      </c>
      <c r="Q8" s="27"/>
      <c r="R8" s="27"/>
      <c r="S8" s="27"/>
      <c r="T8" s="27"/>
    </row>
    <row r="9" spans="1:20" ht="93" x14ac:dyDescent="0.3">
      <c r="A9" s="25" t="s">
        <v>36</v>
      </c>
      <c r="B9" s="40"/>
      <c r="C9" s="40">
        <v>4108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4108</v>
      </c>
      <c r="Q9" s="27"/>
      <c r="R9" s="27"/>
      <c r="S9" s="27"/>
      <c r="T9" s="27"/>
    </row>
    <row r="10" spans="1:20" ht="317.39999999999998" x14ac:dyDescent="0.3">
      <c r="A10" s="25" t="s">
        <v>37</v>
      </c>
      <c r="B10" s="40">
        <v>10000</v>
      </c>
      <c r="C10" s="40">
        <v>11009.21688</v>
      </c>
      <c r="D10" s="40">
        <v>2100</v>
      </c>
      <c r="E10" s="40">
        <v>1750</v>
      </c>
      <c r="F10" s="40">
        <v>215</v>
      </c>
      <c r="G10" s="40">
        <v>2500</v>
      </c>
      <c r="H10" s="40">
        <v>1050</v>
      </c>
      <c r="I10" s="40">
        <v>52.3</v>
      </c>
      <c r="J10" s="40">
        <v>4050</v>
      </c>
      <c r="K10" s="40">
        <v>1740</v>
      </c>
      <c r="L10" s="40">
        <v>1430.5</v>
      </c>
      <c r="M10" s="40"/>
      <c r="N10" s="40">
        <v>1822.9159999999999</v>
      </c>
      <c r="O10" s="40">
        <v>1171.002</v>
      </c>
      <c r="P10" s="26">
        <v>38890.934880000001</v>
      </c>
      <c r="Q10" s="27"/>
      <c r="R10" s="27"/>
      <c r="S10" s="27"/>
      <c r="T10" s="27"/>
    </row>
    <row r="11" spans="1:20" ht="159" x14ac:dyDescent="0.3">
      <c r="A11" s="25" t="s">
        <v>38</v>
      </c>
      <c r="B11" s="40">
        <v>51000</v>
      </c>
      <c r="C11" s="40"/>
      <c r="D11" s="40">
        <v>43526.004999999997</v>
      </c>
      <c r="E11" s="40">
        <v>38670</v>
      </c>
      <c r="F11" s="40">
        <v>14228.9</v>
      </c>
      <c r="G11" s="40">
        <v>54573.766000000003</v>
      </c>
      <c r="H11" s="40">
        <v>20838.383999999998</v>
      </c>
      <c r="I11" s="40">
        <v>8670</v>
      </c>
      <c r="J11" s="40">
        <v>61242.790679999998</v>
      </c>
      <c r="K11" s="40">
        <v>19588.522000000001</v>
      </c>
      <c r="L11" s="40"/>
      <c r="M11" s="40"/>
      <c r="N11" s="40">
        <v>27979.426469999999</v>
      </c>
      <c r="O11" s="40">
        <v>24128.492020000002</v>
      </c>
      <c r="P11" s="26">
        <v>364446.28616999998</v>
      </c>
      <c r="Q11" s="27"/>
      <c r="R11" s="27"/>
      <c r="S11" s="27"/>
      <c r="T11" s="27"/>
    </row>
    <row r="12" spans="1:20" ht="93" x14ac:dyDescent="0.3">
      <c r="A12" s="25" t="s">
        <v>39</v>
      </c>
      <c r="B12" s="40">
        <v>7350</v>
      </c>
      <c r="C12" s="40"/>
      <c r="D12" s="40">
        <v>905</v>
      </c>
      <c r="E12" s="40">
        <v>630</v>
      </c>
      <c r="F12" s="40">
        <v>300</v>
      </c>
      <c r="G12" s="40">
        <v>1529</v>
      </c>
      <c r="H12" s="40">
        <v>900</v>
      </c>
      <c r="I12" s="40">
        <v>65</v>
      </c>
      <c r="J12" s="40">
        <v>1170</v>
      </c>
      <c r="K12" s="40">
        <v>638.70000000000005</v>
      </c>
      <c r="L12" s="40"/>
      <c r="M12" s="40"/>
      <c r="N12" s="40">
        <v>718.44</v>
      </c>
      <c r="O12" s="40">
        <v>100</v>
      </c>
      <c r="P12" s="26">
        <v>14306.14</v>
      </c>
      <c r="Q12" s="27"/>
      <c r="R12" s="27"/>
      <c r="S12" s="27"/>
      <c r="T12" s="27"/>
    </row>
    <row r="13" spans="1:20" ht="132.6" x14ac:dyDescent="0.3">
      <c r="A13" s="25" t="s">
        <v>40</v>
      </c>
      <c r="B13" s="40">
        <v>3.8</v>
      </c>
      <c r="C13" s="40"/>
      <c r="D13" s="40"/>
      <c r="E13" s="40"/>
      <c r="F13" s="40"/>
      <c r="G13" s="40"/>
      <c r="H13" s="40">
        <v>1.43</v>
      </c>
      <c r="I13" s="40"/>
      <c r="J13" s="40">
        <v>3.7250000000000001</v>
      </c>
      <c r="K13" s="40">
        <v>4.0101599999999999</v>
      </c>
      <c r="L13" s="40"/>
      <c r="M13" s="40"/>
      <c r="N13" s="40"/>
      <c r="O13" s="40"/>
      <c r="P13" s="26">
        <v>12.965159999999999</v>
      </c>
      <c r="Q13" s="27"/>
      <c r="R13" s="27"/>
      <c r="S13" s="27"/>
      <c r="T13" s="27"/>
    </row>
    <row r="14" spans="1:20" ht="79.8" x14ac:dyDescent="0.3">
      <c r="A14" s="25" t="s">
        <v>41</v>
      </c>
      <c r="B14" s="40">
        <v>450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6">
        <v>450</v>
      </c>
      <c r="Q14" s="27"/>
      <c r="R14" s="27"/>
      <c r="S14" s="27"/>
      <c r="T14" s="27"/>
    </row>
    <row r="15" spans="1:20" ht="119.4" x14ac:dyDescent="0.3">
      <c r="A15" s="25" t="s">
        <v>42</v>
      </c>
      <c r="B15" s="40">
        <v>7010.59</v>
      </c>
      <c r="C15" s="40"/>
      <c r="D15" s="40">
        <v>505</v>
      </c>
      <c r="E15" s="40">
        <v>230</v>
      </c>
      <c r="F15" s="40">
        <v>79</v>
      </c>
      <c r="G15" s="40">
        <v>300</v>
      </c>
      <c r="H15" s="40">
        <v>51.237000000000002</v>
      </c>
      <c r="I15" s="40">
        <v>23.5</v>
      </c>
      <c r="J15" s="40">
        <v>1001</v>
      </c>
      <c r="K15" s="40">
        <v>223</v>
      </c>
      <c r="L15" s="40"/>
      <c r="M15" s="40"/>
      <c r="N15" s="40">
        <v>621.65200000000004</v>
      </c>
      <c r="O15" s="40">
        <v>391.25815999999998</v>
      </c>
      <c r="P15" s="26">
        <v>10436.237160000001</v>
      </c>
      <c r="Q15" s="27"/>
      <c r="R15" s="27"/>
      <c r="S15" s="27"/>
      <c r="T15" s="27"/>
    </row>
    <row r="16" spans="1:20" ht="119.4" x14ac:dyDescent="0.3">
      <c r="A16" s="25" t="s">
        <v>43</v>
      </c>
      <c r="B16" s="40">
        <v>31931.7</v>
      </c>
      <c r="C16" s="40"/>
      <c r="D16" s="40">
        <v>10334.713</v>
      </c>
      <c r="E16" s="40">
        <v>7570</v>
      </c>
      <c r="F16" s="40">
        <v>2079.8000000000002</v>
      </c>
      <c r="G16" s="40">
        <v>7601.1</v>
      </c>
      <c r="H16" s="40">
        <v>2578.9416700000002</v>
      </c>
      <c r="I16" s="40">
        <v>1100</v>
      </c>
      <c r="J16" s="40">
        <v>20054.101999999999</v>
      </c>
      <c r="K16" s="40">
        <v>3652.0129999999999</v>
      </c>
      <c r="L16" s="40"/>
      <c r="M16" s="40"/>
      <c r="N16" s="40">
        <v>6640.8230599999997</v>
      </c>
      <c r="O16" s="40">
        <v>5768.6200600000002</v>
      </c>
      <c r="P16" s="26">
        <v>99311.812789999996</v>
      </c>
      <c r="Q16" s="27"/>
      <c r="R16" s="27"/>
      <c r="S16" s="27"/>
      <c r="T16" s="27"/>
    </row>
    <row r="17" spans="1:20" ht="66.599999999999994" x14ac:dyDescent="0.3">
      <c r="A17" s="25" t="s">
        <v>44</v>
      </c>
      <c r="B17" s="40">
        <v>39083.919000000002</v>
      </c>
      <c r="C17" s="40">
        <v>8044.7870000000003</v>
      </c>
      <c r="D17" s="40">
        <v>3460</v>
      </c>
      <c r="E17" s="40">
        <v>1807.75</v>
      </c>
      <c r="F17" s="40">
        <v>250</v>
      </c>
      <c r="G17" s="40">
        <v>2000</v>
      </c>
      <c r="H17" s="40">
        <v>319.66800000000001</v>
      </c>
      <c r="I17" s="40">
        <v>185</v>
      </c>
      <c r="J17" s="40">
        <v>1865.0830000000001</v>
      </c>
      <c r="K17" s="40">
        <v>839.47</v>
      </c>
      <c r="L17" s="40">
        <v>471.36243999999999</v>
      </c>
      <c r="M17" s="40">
        <v>400</v>
      </c>
      <c r="N17" s="40">
        <v>2288.8643200000001</v>
      </c>
      <c r="O17" s="40">
        <v>1659.7270000000001</v>
      </c>
      <c r="P17" s="26">
        <v>62675.63076</v>
      </c>
      <c r="Q17" s="27"/>
      <c r="R17" s="27"/>
      <c r="S17" s="27"/>
      <c r="T17" s="27"/>
    </row>
    <row r="18" spans="1:20" ht="93" x14ac:dyDescent="0.3">
      <c r="A18" s="25" t="s">
        <v>45</v>
      </c>
      <c r="B18" s="40"/>
      <c r="C18" s="40"/>
      <c r="D18" s="40">
        <v>400</v>
      </c>
      <c r="E18" s="40">
        <v>390</v>
      </c>
      <c r="F18" s="40">
        <v>55</v>
      </c>
      <c r="G18" s="40">
        <v>951.52599999999995</v>
      </c>
      <c r="H18" s="40">
        <v>296.19499999999999</v>
      </c>
      <c r="I18" s="40">
        <v>69</v>
      </c>
      <c r="J18" s="40">
        <v>1693.37</v>
      </c>
      <c r="K18" s="40">
        <v>240.499</v>
      </c>
      <c r="L18" s="40"/>
      <c r="M18" s="40"/>
      <c r="N18" s="40">
        <v>140.417</v>
      </c>
      <c r="O18" s="40">
        <v>322.51853999999997</v>
      </c>
      <c r="P18" s="26">
        <v>4558.5255399999996</v>
      </c>
      <c r="Q18" s="27"/>
      <c r="R18" s="27"/>
      <c r="S18" s="27"/>
      <c r="T18" s="27"/>
    </row>
    <row r="19" spans="1:20" ht="66.599999999999994" x14ac:dyDescent="0.3">
      <c r="A19" s="25" t="s">
        <v>46</v>
      </c>
      <c r="B19" s="40">
        <v>1333.8045</v>
      </c>
      <c r="C19" s="40"/>
      <c r="D19" s="40"/>
      <c r="E19" s="40"/>
      <c r="F19" s="40">
        <v>73</v>
      </c>
      <c r="G19" s="40"/>
      <c r="H19" s="40"/>
      <c r="I19" s="40"/>
      <c r="J19" s="40">
        <v>126.3</v>
      </c>
      <c r="K19" s="40">
        <v>64.7</v>
      </c>
      <c r="L19" s="40"/>
      <c r="M19" s="40"/>
      <c r="N19" s="40"/>
      <c r="O19" s="40"/>
      <c r="P19" s="26">
        <v>1597.8045</v>
      </c>
      <c r="Q19" s="27"/>
      <c r="R19" s="27"/>
      <c r="S19" s="27"/>
      <c r="T19" s="27"/>
    </row>
    <row r="20" spans="1:20" ht="40.200000000000003" x14ac:dyDescent="0.3">
      <c r="A20" s="25" t="s">
        <v>47</v>
      </c>
      <c r="B20" s="40">
        <v>750</v>
      </c>
      <c r="C20" s="40">
        <v>273</v>
      </c>
      <c r="D20" s="40"/>
      <c r="E20" s="40"/>
      <c r="F20" s="40">
        <v>252.5</v>
      </c>
      <c r="G20" s="40"/>
      <c r="H20" s="40"/>
      <c r="I20" s="40">
        <v>150</v>
      </c>
      <c r="J20" s="40"/>
      <c r="K20" s="40">
        <v>195</v>
      </c>
      <c r="L20" s="40"/>
      <c r="M20" s="40">
        <v>20.5</v>
      </c>
      <c r="N20" s="40">
        <v>288.8</v>
      </c>
      <c r="O20" s="40"/>
      <c r="P20" s="26">
        <v>1929.8</v>
      </c>
      <c r="Q20" s="27"/>
      <c r="R20" s="27"/>
      <c r="S20" s="27"/>
      <c r="T20" s="27"/>
    </row>
    <row r="21" spans="1:20" x14ac:dyDescent="0.3">
      <c r="A21" s="33" t="s">
        <v>48</v>
      </c>
      <c r="B21" s="41">
        <v>174360.92963</v>
      </c>
      <c r="C21" s="41">
        <v>135024.44435000001</v>
      </c>
      <c r="D21" s="41">
        <v>61568.718000000001</v>
      </c>
      <c r="E21" s="41">
        <v>51149.95</v>
      </c>
      <c r="F21" s="41">
        <v>17668.599999999999</v>
      </c>
      <c r="G21" s="41">
        <v>69535.392000000007</v>
      </c>
      <c r="H21" s="41">
        <v>26100.855670000001</v>
      </c>
      <c r="I21" s="41">
        <v>10314.799999999999</v>
      </c>
      <c r="J21" s="41">
        <v>94143.413679999998</v>
      </c>
      <c r="K21" s="41">
        <v>27449.422159999998</v>
      </c>
      <c r="L21" s="41">
        <v>1914.15752</v>
      </c>
      <c r="M21" s="41">
        <v>579.25743</v>
      </c>
      <c r="N21" s="41">
        <v>40824.633930000004</v>
      </c>
      <c r="O21" s="41">
        <v>33726.450109999998</v>
      </c>
      <c r="P21" s="26">
        <v>744361.02448000002</v>
      </c>
      <c r="Q21" s="34"/>
      <c r="R21" s="34"/>
      <c r="S21" s="34"/>
      <c r="T21" s="34"/>
    </row>
    <row r="23" spans="1:20" x14ac:dyDescent="0.3">
      <c r="A23" s="37" t="s">
        <v>30</v>
      </c>
      <c r="B23" s="36">
        <f>Учреждения!B61+'Муниципальные районы'!P21</f>
        <v>1335242.52969</v>
      </c>
    </row>
    <row r="24" spans="1:20" ht="32.25" customHeight="1" x14ac:dyDescent="0.3">
      <c r="A24" s="37" t="str">
        <f>CONCATENATE("Остатки бюджетных средств на ",C2,"г.")</f>
        <v>Остатки бюджетных средств на 05.05.2017г.</v>
      </c>
      <c r="B24" s="36">
        <v>505122.6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2017-05-09T21:50:00Z</dcterms:modified>
</cp:coreProperties>
</file>