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Бюджетополучатели!$18:$19</definedName>
    <definedName name="_xlnm.Print_Titles" localSheetId="1">'Муниципальные районы'!$1:$3</definedName>
    <definedName name="_xlnm.Print_Area" localSheetId="0">Бюджетополучатели!$A$1:$D$62</definedName>
    <definedName name="_xlnm.Print_Area" localSheetId="1">'Муниципальные районы'!$A$1:$P$34</definedName>
  </definedNames>
  <calcPr calcId="162913"/>
</workbook>
</file>

<file path=xl/calcChain.xml><?xml version="1.0" encoding="utf-8"?>
<calcChain xmlns="http://schemas.openxmlformats.org/spreadsheetml/2006/main">
  <c r="D13" i="1" l="1"/>
  <c r="D9" i="1"/>
  <c r="D6" i="1" s="1"/>
  <c r="D10" i="1"/>
  <c r="A5" i="1" l="1"/>
  <c r="H1" i="1" l="1"/>
  <c r="F1" i="1" l="1"/>
  <c r="E6" i="1" s="1"/>
  <c r="A2" i="1" s="1"/>
  <c r="E3" i="1" l="1"/>
  <c r="G3" i="1" s="1"/>
  <c r="A11" i="1" s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<sst xmlns="http://schemas.openxmlformats.org/spreadsheetml/2006/main" count="110" uniqueCount="109">
  <si>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</si>
  <si>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</si>
  <si>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</si>
  <si>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</si>
  <si>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</si>
  <si>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</si>
  <si>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</si>
  <si>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</si>
  <si>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</si>
  <si>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</si>
  <si>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</si>
  <si>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</si>
  <si>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</si>
  <si>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</si>
  <si>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</si>
  <si>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</si>
  <si>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</si>
  <si>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</si>
  <si>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</si>
  <si>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</si>
  <si>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</si>
  <si>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</si>
  <si>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</si>
  <si>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</si>
  <si>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</si>
  <si>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</si>
  <si>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</si>
  <si>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</si>
  <si>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</si>
  <si>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</si>
  <si>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</si>
  <si>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</si>
  <si>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</si>
  <si>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</si>
  <si>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</si>
  <si>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</si>
  <si>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</si>
  <si>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</si>
  <si>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</si>
  <si>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</si>
  <si>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</si>
  <si>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</si>
  <si>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</si>
  <si>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</si>
  <si>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</si>
  <si>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</si>
  <si>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</si>
  <si>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</si>
  <si>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</si>
  <si>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</si>
  <si>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</si>
  <si>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</si>
  <si>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</si>
  <si>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</si>
  <si>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</si>
  <si>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</si>
  <si>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</si>
  <si>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</si>
  <si>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</si>
  <si>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реализацию мероприятий Всероссийского физкультурно-спортивного комплекса "Готов к труду и обороне" (ГТО)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</si>
  <si>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</si>
  <si>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</si>
  <si>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Обеспечение жильем молодых семей  в рамках федеральной целевой программы "Жилище" на 2015 - 2020 годы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</si>
  <si>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</si>
  <si>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</si>
  <si>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</si>
  <si>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</si>
  <si>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</si>
  <si>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</si>
  <si>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</si>
  <si>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</si>
  <si>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</si>
  <si>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</si>
  <si>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</si>
  <si>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</si>
  <si>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</si>
  <si>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</si>
  <si>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</si>
  <si>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</si>
  <si>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</si>
  <si>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</si>
  <si>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</si>
  <si>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</si>
  <si>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</si>
  <si>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</si>
  <si>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</si>
  <si>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</si>
  <si>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</si>
  <si>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</si>
  <si>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</si>
  <si>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</si>
  <si>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</si>
  <si>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</si>
  <si>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</si>
  <si>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</si>
  <si>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</si>
  <si>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</si>
  <si>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</si>
  <si>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</si>
  <si>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</si>
  <si>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</si>
  <si>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</si>
  <si>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</si>
  <si>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</si>
  <si>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</si>
  <si>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30.04.2017</t>
  </si>
  <si>
    <t>01.04.2017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</si>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</sst>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Normal="100" zoomScaleSheetLayoutView="100" workbookViewId="0">
      <selection activeCell="A12" sqref="A12:C12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2" t="s">
        <v>9</v>
      </c>
      <c r="B1" s="42"/>
      <c r="C1" s="42"/>
      <c r="D1" s="42"/>
      <c r="E1" s="29" t="s">
        <v>106</v>
      </c>
      <c r="F1" s="30" t="str">
        <f>TEXT(E1,"[$-FC19]ММ")</f>
        <v>04</v>
      </c>
      <c r="G1" s="30" t="str">
        <f>TEXT(E1,"[$-FC19]ДД.ММ.ГГГ \г")</f>
        <v>01.04.2017 г</v>
      </c>
      <c r="H1" s="30" t="str">
        <f>TEXT(E1,"[$-FC19]ГГГГ")</f>
        <v>2017</v>
      </c>
    </row>
    <row r="2" spans="1:8" ht="15.6" x14ac:dyDescent="0.3">
      <c r="A2" s="42" t="str">
        <f>CONCATENATE("доходов и расходов краевого бюджета за ",period," ",H1," года")</f>
        <v>доходов и расходов краевого бюджета за апрель 2017 года</v>
      </c>
      <c r="B2" s="42"/>
      <c r="C2" s="42"/>
      <c r="D2" s="42"/>
      <c r="E2" s="29" t="s">
        <v>105</v>
      </c>
      <c r="F2" s="30" t="str">
        <f>TEXT(E2,"[$-FC19]ДД ММММ ГГГ \г")</f>
        <v>30 апреля 2017 г</v>
      </c>
      <c r="G2" s="30" t="str">
        <f>TEXT(E2,"[$-FC19]ДД.ММ.ГГГ \г")</f>
        <v>30.04.2017 г</v>
      </c>
      <c r="H2" s="31"/>
    </row>
    <row r="3" spans="1:8" x14ac:dyDescent="0.3">
      <c r="A3" s="1"/>
      <c r="B3" s="2"/>
      <c r="C3" s="2"/>
      <c r="D3" s="3"/>
      <c r="E3" s="30">
        <f>EndData1+1</f>
        <v>42856</v>
      </c>
      <c r="F3" s="30" t="str">
        <f>TEXT(E3,"[$-FC19]ДД ММММ ГГГ \г")</f>
        <v>01 мая 2017 г</v>
      </c>
      <c r="G3" s="30" t="str">
        <f>TEXT(E3,"[$-FC19]ДД.ММ.ГГГ \г")</f>
        <v>01.05.2017 г</v>
      </c>
      <c r="H3" s="30"/>
    </row>
    <row r="4" spans="1:8" x14ac:dyDescent="0.3">
      <c r="A4" s="4"/>
      <c r="B4" s="5"/>
      <c r="C4" s="5"/>
      <c r="D4" s="6" t="s">
        <v>0</v>
      </c>
      <c r="E4" s="30"/>
      <c r="F4" s="30"/>
      <c r="G4" s="30"/>
      <c r="H4" s="30"/>
    </row>
    <row r="5" spans="1:8" x14ac:dyDescent="0.3">
      <c r="A5" s="43" t="str">
        <f>CONCATENATE("Остатки средств на ",G1,"ода")</f>
        <v>Остатки средств на 01.04.2017 года</v>
      </c>
      <c r="B5" s="44"/>
      <c r="C5" s="44"/>
      <c r="D5" s="7">
        <v>818175.4</v>
      </c>
      <c r="E5" s="31"/>
      <c r="F5" s="30"/>
      <c r="G5" s="30"/>
      <c r="H5" s="30"/>
    </row>
    <row r="6" spans="1:8" x14ac:dyDescent="0.3">
      <c r="A6" s="46" t="s">
        <v>1</v>
      </c>
      <c r="B6" s="52"/>
      <c r="C6" s="52"/>
      <c r="D6" s="8">
        <f>D9-D7</f>
        <v>1656857.8550899997</v>
      </c>
      <c r="E6" s="30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апрель</v>
      </c>
      <c r="F6" s="30"/>
      <c r="G6" s="30"/>
      <c r="H6" s="30"/>
    </row>
    <row r="7" spans="1:8" x14ac:dyDescent="0.3">
      <c r="A7" s="53" t="s">
        <v>10</v>
      </c>
      <c r="B7" s="52"/>
      <c r="C7" s="52"/>
      <c r="D7" s="10">
        <v>3341679</v>
      </c>
      <c r="E7" s="30"/>
      <c r="F7" s="30"/>
      <c r="G7" s="30"/>
      <c r="H7" s="30"/>
    </row>
    <row r="8" spans="1:8" x14ac:dyDescent="0.3">
      <c r="A8" s="53" t="s">
        <v>11</v>
      </c>
      <c r="B8" s="52"/>
      <c r="C8" s="52"/>
      <c r="D8" s="10">
        <v>224169.60000000001</v>
      </c>
    </row>
    <row r="9" spans="1:8" x14ac:dyDescent="0.3">
      <c r="A9" s="54" t="s">
        <v>12</v>
      </c>
      <c r="B9" s="55"/>
      <c r="C9" s="55"/>
      <c r="D9" s="10">
        <f>D11-D5+D10</f>
        <v>4998536.8550899997</v>
      </c>
    </row>
    <row r="10" spans="1:8" x14ac:dyDescent="0.3">
      <c r="A10" s="54" t="s">
        <v>13</v>
      </c>
      <c r="B10" s="55"/>
      <c r="C10" s="55"/>
      <c r="D10" s="10">
        <f>B61+'Муниципальные районы'!P34</f>
        <v>5315463.5550899999</v>
      </c>
    </row>
    <row r="11" spans="1:8" x14ac:dyDescent="0.3">
      <c r="A11" s="45" t="str">
        <f>CONCATENATE("Остатки средств на ",G3,"ода")</f>
        <v>Остатки средств на 01.05.2017 года</v>
      </c>
      <c r="B11" s="46"/>
      <c r="C11" s="46"/>
      <c r="D11" s="9">
        <v>501248.7</v>
      </c>
    </row>
    <row r="12" spans="1:8" x14ac:dyDescent="0.3">
      <c r="A12" s="56" t="s">
        <v>14</v>
      </c>
      <c r="B12" s="57"/>
      <c r="C12" s="57"/>
      <c r="D12" s="9"/>
    </row>
    <row r="13" spans="1:8" x14ac:dyDescent="0.3">
      <c r="A13" s="56" t="s">
        <v>15</v>
      </c>
      <c r="B13" s="57"/>
      <c r="C13" s="57"/>
      <c r="D13" s="9">
        <f>SUM(D14:D15)</f>
        <v>413.29999999999995</v>
      </c>
    </row>
    <row r="14" spans="1:8" ht="45" customHeight="1" x14ac:dyDescent="0.3">
      <c r="A14" s="58" t="s">
        <v>107</v>
      </c>
      <c r="B14" s="46"/>
      <c r="C14" s="46"/>
      <c r="D14" s="10">
        <v>197.1</v>
      </c>
    </row>
    <row r="15" spans="1:8" ht="43.8" customHeight="1" x14ac:dyDescent="0.3">
      <c r="A15" s="58" t="s">
        <v>108</v>
      </c>
      <c r="B15" s="46"/>
      <c r="C15" s="46"/>
      <c r="D15" s="10">
        <v>216.2</v>
      </c>
    </row>
    <row r="16" spans="1:8" x14ac:dyDescent="0.3">
      <c r="A16" s="24"/>
      <c r="B16" s="25"/>
      <c r="C16" s="25"/>
      <c r="D16" s="23"/>
    </row>
    <row r="17" spans="1:4" x14ac:dyDescent="0.3">
      <c r="A17" s="26" t="s">
        <v>16</v>
      </c>
      <c r="B17" s="11"/>
      <c r="C17" s="11"/>
      <c r="D17" s="12"/>
    </row>
    <row r="18" spans="1:4" x14ac:dyDescent="0.3">
      <c r="A18" s="47" t="s">
        <v>17</v>
      </c>
      <c r="B18" s="49" t="s">
        <v>2</v>
      </c>
      <c r="C18" s="50" t="s">
        <v>3</v>
      </c>
      <c r="D18" s="51"/>
    </row>
    <row r="19" spans="1:4" ht="52.2" customHeight="1" x14ac:dyDescent="0.3">
      <c r="A19" s="48"/>
      <c r="B19" s="49"/>
      <c r="C19" s="27" t="s">
        <v>4</v>
      </c>
      <c r="D19" s="27" t="s">
        <v>5</v>
      </c>
    </row>
    <row r="20" spans="1:4" x14ac:dyDescent="0.3">
      <c r="A20" s="13" t="s">
        <v>64</v>
      </c>
      <c r="B20" s="38">
        <v>17005.446319999999</v>
      </c>
      <c r="C20" s="38">
        <v>9622.6965099999998</v>
      </c>
      <c r="D20" s="38">
        <v>2679.5320700000002</v>
      </c>
    </row>
    <row r="21" spans="1:4" x14ac:dyDescent="0.3">
      <c r="A21" s="13" t="s">
        <v>65</v>
      </c>
      <c r="B21" s="38">
        <v>6180.1282099999999</v>
      </c>
      <c r="C21" s="38">
        <v>3441.3865599999999</v>
      </c>
      <c r="D21" s="38">
        <v>1898.1531500000001</v>
      </c>
    </row>
    <row r="22" spans="1:4" x14ac:dyDescent="0.3">
      <c r="A22" s="13" t="s">
        <v>66</v>
      </c>
      <c r="B22" s="38">
        <v>3894.37419</v>
      </c>
      <c r="C22" s="38">
        <v>3019.7982699999998</v>
      </c>
      <c r="D22" s="38">
        <v>874.57592</v>
      </c>
    </row>
    <row r="23" spans="1:4" x14ac:dyDescent="0.3">
      <c r="A23" s="13" t="s">
        <v>67</v>
      </c>
      <c r="B23" s="38">
        <v>47296.096680000002</v>
      </c>
      <c r="C23" s="38">
        <v>13942.82618</v>
      </c>
      <c r="D23" s="38">
        <v>3729.37556</v>
      </c>
    </row>
    <row r="24" spans="1:4" ht="27.6" x14ac:dyDescent="0.3">
      <c r="A24" s="13" t="s">
        <v>68</v>
      </c>
      <c r="B24" s="38">
        <v>346484.26143000001</v>
      </c>
      <c r="C24" s="38">
        <v>4092.0534499999999</v>
      </c>
      <c r="D24" s="38">
        <v>1140.8152500000001</v>
      </c>
    </row>
    <row r="25" spans="1:4" x14ac:dyDescent="0.3">
      <c r="A25" s="13" t="s">
        <v>69</v>
      </c>
      <c r="B25" s="38">
        <v>6797.6459400000003</v>
      </c>
      <c r="C25" s="38">
        <v>1877.98107</v>
      </c>
      <c r="D25" s="38">
        <v>570.82775000000004</v>
      </c>
    </row>
    <row r="26" spans="1:4" x14ac:dyDescent="0.3">
      <c r="A26" s="13" t="s">
        <v>70</v>
      </c>
      <c r="B26" s="38">
        <v>1630.0295599999999</v>
      </c>
      <c r="C26" s="38">
        <v>906.90989000000002</v>
      </c>
      <c r="D26" s="38">
        <v>373.56923</v>
      </c>
    </row>
    <row r="27" spans="1:4" ht="27.6" x14ac:dyDescent="0.3">
      <c r="A27" s="13" t="s">
        <v>71</v>
      </c>
      <c r="B27" s="38">
        <v>484201.02882000001</v>
      </c>
      <c r="C27" s="38">
        <v>3279.4860600000002</v>
      </c>
      <c r="D27" s="38">
        <v>1378.23837</v>
      </c>
    </row>
    <row r="28" spans="1:4" x14ac:dyDescent="0.3">
      <c r="A28" s="13" t="s">
        <v>72</v>
      </c>
      <c r="B28" s="38">
        <v>18179.985089999998</v>
      </c>
      <c r="C28" s="38">
        <v>2781.06432</v>
      </c>
      <c r="D28" s="38">
        <v>868.76985000000002</v>
      </c>
    </row>
    <row r="29" spans="1:4" x14ac:dyDescent="0.3">
      <c r="A29" s="13" t="s">
        <v>73</v>
      </c>
      <c r="B29" s="38">
        <v>153146.75463000001</v>
      </c>
      <c r="C29" s="38">
        <v>5832.50875</v>
      </c>
      <c r="D29" s="38">
        <v>1630.01322</v>
      </c>
    </row>
    <row r="30" spans="1:4" x14ac:dyDescent="0.3">
      <c r="A30" s="13" t="s">
        <v>74</v>
      </c>
      <c r="B30" s="38">
        <v>260841.48467000001</v>
      </c>
      <c r="C30" s="38">
        <v>4221.1079300000001</v>
      </c>
      <c r="D30" s="38">
        <v>1816.7402400000001</v>
      </c>
    </row>
    <row r="31" spans="1:4" x14ac:dyDescent="0.3">
      <c r="A31" s="13" t="s">
        <v>75</v>
      </c>
      <c r="B31" s="38">
        <v>612319.84253000002</v>
      </c>
      <c r="C31" s="38">
        <v>13480.88013</v>
      </c>
      <c r="D31" s="38">
        <v>4314.8535899999997</v>
      </c>
    </row>
    <row r="32" spans="1:4" x14ac:dyDescent="0.3">
      <c r="A32" s="13" t="s">
        <v>76</v>
      </c>
      <c r="B32" s="38">
        <v>494189.86015999998</v>
      </c>
      <c r="C32" s="38">
        <v>16918.665959999998</v>
      </c>
      <c r="D32" s="38">
        <v>5406.9429799999998</v>
      </c>
    </row>
    <row r="33" spans="1:4" x14ac:dyDescent="0.3">
      <c r="A33" s="13" t="s">
        <v>77</v>
      </c>
      <c r="B33" s="38">
        <v>68994.524000000005</v>
      </c>
      <c r="C33" s="38">
        <v>1814.0319500000001</v>
      </c>
      <c r="D33" s="38">
        <v>581.33866999999998</v>
      </c>
    </row>
    <row r="34" spans="1:4" ht="27.6" x14ac:dyDescent="0.3">
      <c r="A34" s="13" t="s">
        <v>78</v>
      </c>
      <c r="B34" s="38">
        <v>88972.025510000007</v>
      </c>
      <c r="C34" s="38">
        <v>49952.308420000001</v>
      </c>
      <c r="D34" s="38">
        <v>15537.039650000001</v>
      </c>
    </row>
    <row r="35" spans="1:4" x14ac:dyDescent="0.3">
      <c r="A35" s="13" t="s">
        <v>79</v>
      </c>
      <c r="B35" s="38">
        <v>9557.2478100000008</v>
      </c>
      <c r="C35" s="38">
        <v>783.34559999999999</v>
      </c>
      <c r="D35" s="38">
        <v>317.22843999999998</v>
      </c>
    </row>
    <row r="36" spans="1:4" x14ac:dyDescent="0.3">
      <c r="A36" s="13" t="s">
        <v>80</v>
      </c>
      <c r="B36" s="38">
        <v>9431.2540900000004</v>
      </c>
      <c r="C36" s="38">
        <v>3494.5508500000001</v>
      </c>
      <c r="D36" s="38">
        <v>1025.8284000000001</v>
      </c>
    </row>
    <row r="37" spans="1:4" x14ac:dyDescent="0.3">
      <c r="A37" s="13" t="s">
        <v>81</v>
      </c>
      <c r="B37" s="38">
        <v>4939.7761099999998</v>
      </c>
      <c r="C37" s="38">
        <v>1665.26495</v>
      </c>
      <c r="D37" s="38">
        <v>498.59017</v>
      </c>
    </row>
    <row r="38" spans="1:4" x14ac:dyDescent="0.3">
      <c r="A38" s="13" t="s">
        <v>82</v>
      </c>
      <c r="B38" s="38">
        <v>5081.2543100000003</v>
      </c>
      <c r="C38" s="38">
        <v>3539.6984900000002</v>
      </c>
      <c r="D38" s="38">
        <v>791.30069000000003</v>
      </c>
    </row>
    <row r="39" spans="1:4" ht="27.6" x14ac:dyDescent="0.3">
      <c r="A39" s="13" t="s">
        <v>83</v>
      </c>
      <c r="B39" s="38">
        <v>41003.195399999997</v>
      </c>
      <c r="C39" s="38">
        <v>15527.53692</v>
      </c>
      <c r="D39" s="38">
        <v>4966.62968</v>
      </c>
    </row>
    <row r="40" spans="1:4" x14ac:dyDescent="0.3">
      <c r="A40" s="13" t="s">
        <v>84</v>
      </c>
      <c r="B40" s="38">
        <v>13871.29444</v>
      </c>
      <c r="C40" s="38">
        <v>849.54124000000002</v>
      </c>
      <c r="D40" s="38">
        <v>321.99439999999998</v>
      </c>
    </row>
    <row r="41" spans="1:4" x14ac:dyDescent="0.3">
      <c r="A41" s="13" t="s">
        <v>85</v>
      </c>
      <c r="B41" s="38">
        <v>101737.02682</v>
      </c>
      <c r="C41" s="38">
        <v>5685.0583500000002</v>
      </c>
      <c r="D41" s="38">
        <v>1760.8932</v>
      </c>
    </row>
    <row r="42" spans="1:4" x14ac:dyDescent="0.3">
      <c r="A42" s="13" t="s">
        <v>86</v>
      </c>
      <c r="B42" s="38">
        <v>19848.804629999999</v>
      </c>
      <c r="C42" s="38">
        <v>9653.5602400000007</v>
      </c>
      <c r="D42" s="38">
        <v>3286.9314199999999</v>
      </c>
    </row>
    <row r="43" spans="1:4" x14ac:dyDescent="0.3">
      <c r="A43" s="13" t="s">
        <v>87</v>
      </c>
      <c r="B43" s="38">
        <v>3797.8454200000001</v>
      </c>
      <c r="C43" s="38">
        <v>2149.4419200000002</v>
      </c>
      <c r="D43" s="38">
        <v>1050.6044300000001</v>
      </c>
    </row>
    <row r="44" spans="1:4" x14ac:dyDescent="0.3">
      <c r="A44" s="13" t="s">
        <v>88</v>
      </c>
      <c r="B44" s="38">
        <v>1523.4065900000001</v>
      </c>
      <c r="C44" s="38">
        <v>1028.7629999999999</v>
      </c>
      <c r="D44" s="38">
        <v>335.178</v>
      </c>
    </row>
    <row r="45" spans="1:4" x14ac:dyDescent="0.3">
      <c r="A45" s="13" t="s">
        <v>89</v>
      </c>
      <c r="B45" s="38">
        <v>2366.57969</v>
      </c>
      <c r="C45" s="38">
        <v>1501.9761900000001</v>
      </c>
      <c r="D45" s="38">
        <v>452.75069999999999</v>
      </c>
    </row>
    <row r="46" spans="1:4" x14ac:dyDescent="0.3">
      <c r="A46" s="13" t="s">
        <v>90</v>
      </c>
      <c r="B46" s="38">
        <v>3089.2167100000001</v>
      </c>
      <c r="C46" s="38">
        <v>1778.11861</v>
      </c>
      <c r="D46" s="38">
        <v>518.69694000000004</v>
      </c>
    </row>
    <row r="47" spans="1:4" x14ac:dyDescent="0.3">
      <c r="A47" s="13" t="s">
        <v>91</v>
      </c>
      <c r="B47" s="38">
        <v>2418.4399699999999</v>
      </c>
      <c r="C47" s="38">
        <v>1641.5698500000001</v>
      </c>
      <c r="D47" s="38">
        <v>439.47518000000002</v>
      </c>
    </row>
    <row r="48" spans="1:4" x14ac:dyDescent="0.3">
      <c r="A48" s="13" t="s">
        <v>92</v>
      </c>
      <c r="B48" s="38">
        <v>945.58462999999995</v>
      </c>
      <c r="C48" s="38">
        <v>657.87892999999997</v>
      </c>
      <c r="D48" s="38">
        <v>185.24545000000001</v>
      </c>
    </row>
    <row r="49" spans="1:4" x14ac:dyDescent="0.3">
      <c r="A49" s="13" t="s">
        <v>93</v>
      </c>
      <c r="B49" s="38">
        <v>3184.9989099999998</v>
      </c>
      <c r="C49" s="38">
        <v>2273.3432899999998</v>
      </c>
      <c r="D49" s="38">
        <v>612.06325000000004</v>
      </c>
    </row>
    <row r="50" spans="1:4" x14ac:dyDescent="0.3">
      <c r="A50" s="13" t="s">
        <v>94</v>
      </c>
      <c r="B50" s="38">
        <v>294014.84341999999</v>
      </c>
      <c r="C50" s="38">
        <v>16509.649280000001</v>
      </c>
      <c r="D50" s="38">
        <v>5519.2059900000004</v>
      </c>
    </row>
    <row r="51" spans="1:4" ht="27.6" x14ac:dyDescent="0.3">
      <c r="A51" s="13" t="s">
        <v>95</v>
      </c>
      <c r="B51" s="38">
        <v>421.69718</v>
      </c>
      <c r="C51" s="38">
        <v>311.19121999999999</v>
      </c>
      <c r="D51" s="38">
        <v>76.205960000000005</v>
      </c>
    </row>
    <row r="52" spans="1:4" x14ac:dyDescent="0.3">
      <c r="A52" s="13" t="s">
        <v>96</v>
      </c>
      <c r="B52" s="38">
        <v>2274.9949299999998</v>
      </c>
      <c r="C52" s="38">
        <v>1406.5742</v>
      </c>
      <c r="D52" s="38">
        <v>424.78539999999998</v>
      </c>
    </row>
    <row r="53" spans="1:4" x14ac:dyDescent="0.3">
      <c r="A53" s="13" t="s">
        <v>97</v>
      </c>
      <c r="B53" s="38">
        <v>2714.8790300000001</v>
      </c>
      <c r="C53" s="38">
        <v>1559.1329900000001</v>
      </c>
      <c r="D53" s="38">
        <v>341.30031000000002</v>
      </c>
    </row>
    <row r="54" spans="1:4" x14ac:dyDescent="0.3">
      <c r="A54" s="13" t="s">
        <v>98</v>
      </c>
      <c r="B54" s="38">
        <v>163682.65898000001</v>
      </c>
      <c r="C54" s="38">
        <v>3149.0850300000002</v>
      </c>
      <c r="D54" s="38">
        <v>1196.2258200000001</v>
      </c>
    </row>
    <row r="55" spans="1:4" x14ac:dyDescent="0.3">
      <c r="A55" s="13" t="s">
        <v>99</v>
      </c>
      <c r="B55" s="38">
        <v>22483.326939999999</v>
      </c>
      <c r="C55" s="38">
        <v>13934.917960000001</v>
      </c>
      <c r="D55" s="38">
        <v>3837.41041</v>
      </c>
    </row>
    <row r="56" spans="1:4" x14ac:dyDescent="0.3">
      <c r="A56" s="13" t="s">
        <v>100</v>
      </c>
      <c r="B56" s="38">
        <v>3502.8977300000001</v>
      </c>
      <c r="C56" s="38">
        <v>997.33770000000004</v>
      </c>
      <c r="D56" s="38">
        <v>221.42105000000001</v>
      </c>
    </row>
    <row r="57" spans="1:4" x14ac:dyDescent="0.3">
      <c r="A57" s="13" t="s">
        <v>101</v>
      </c>
      <c r="B57" s="38">
        <v>4642.6866900000005</v>
      </c>
      <c r="C57" s="38">
        <v>1184.6676399999999</v>
      </c>
      <c r="D57" s="38">
        <v>347.37648000000002</v>
      </c>
    </row>
    <row r="58" spans="1:4" x14ac:dyDescent="0.3">
      <c r="A58" s="13" t="s">
        <v>102</v>
      </c>
      <c r="B58" s="38">
        <v>1843.91319</v>
      </c>
      <c r="C58" s="38">
        <v>1051.72928</v>
      </c>
      <c r="D58" s="38">
        <v>503.74650000000003</v>
      </c>
    </row>
    <row r="59" spans="1:4" x14ac:dyDescent="0.3">
      <c r="A59" s="13" t="s">
        <v>103</v>
      </c>
      <c r="B59" s="38">
        <v>30649.247240000001</v>
      </c>
      <c r="C59" s="38">
        <v>2947.9449100000002</v>
      </c>
      <c r="D59" s="38">
        <v>707.86109999999996</v>
      </c>
    </row>
    <row r="60" spans="1:4" x14ac:dyDescent="0.3">
      <c r="A60" s="13" t="s">
        <v>104</v>
      </c>
      <c r="B60" s="38">
        <v>927.18884000000003</v>
      </c>
      <c r="C60" s="38">
        <v>618.17304999999999</v>
      </c>
      <c r="D60" s="38">
        <v>142.80372</v>
      </c>
    </row>
    <row r="61" spans="1:4" x14ac:dyDescent="0.3">
      <c r="A61" s="28" t="s">
        <v>2</v>
      </c>
      <c r="B61" s="39">
        <v>3360087.7474400001</v>
      </c>
      <c r="C61" s="39">
        <v>231083.75714</v>
      </c>
      <c r="D61" s="39">
        <v>72682.538589999996</v>
      </c>
    </row>
  </sheetData>
  <mergeCells count="16">
    <mergeCell ref="A1:D1"/>
    <mergeCell ref="A2:D2"/>
    <mergeCell ref="A5:C5"/>
    <mergeCell ref="A11:C11"/>
    <mergeCell ref="A18:A19"/>
    <mergeCell ref="B18:B19"/>
    <mergeCell ref="C18:D18"/>
    <mergeCell ref="A6:C6"/>
    <mergeCell ref="A7:C7"/>
    <mergeCell ref="A8:C8"/>
    <mergeCell ref="A9:C9"/>
    <mergeCell ref="A10:C10"/>
    <mergeCell ref="A12:C12"/>
    <mergeCell ref="A13:C13"/>
    <mergeCell ref="A14:C14"/>
    <mergeCell ref="A15:C15"/>
  </mergeCells>
  <pageMargins left="0.70866141732283472" right="0.48" top="0.54" bottom="0.56000000000000005" header="0.31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zoomScaleNormal="100" zoomScaleSheetLayoutView="100" workbookViewId="0">
      <selection activeCell="A34" sqref="A34:T34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0.5546875" customWidth="1"/>
    <col min="7" max="7" width="13.109375" customWidth="1"/>
    <col min="8" max="8" width="13.6640625" customWidth="1"/>
    <col min="9" max="9" width="10.88671875" customWidth="1"/>
    <col min="10" max="10" width="11.44140625" customWidth="1"/>
    <col min="11" max="11" width="11" customWidth="1"/>
    <col min="12" max="13" width="11.88671875" customWidth="1"/>
    <col min="14" max="14" width="11.109375" customWidth="1"/>
    <col min="15" max="16" width="11.554687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27.6" x14ac:dyDescent="0.3">
      <c r="A4" s="35" t="s">
        <v>33</v>
      </c>
      <c r="B4" s="40"/>
      <c r="C4" s="40"/>
      <c r="D4" s="40"/>
      <c r="E4" s="40"/>
      <c r="F4" s="40"/>
      <c r="G4" s="40"/>
      <c r="H4" s="40"/>
      <c r="I4" s="40"/>
      <c r="J4" s="40">
        <v>1368.25</v>
      </c>
      <c r="K4" s="40">
        <v>185.25919999999999</v>
      </c>
      <c r="L4" s="40"/>
      <c r="M4" s="40"/>
      <c r="N4" s="40"/>
      <c r="O4" s="40"/>
      <c r="P4" s="41">
        <v>1553.5092</v>
      </c>
      <c r="Q4" s="34"/>
      <c r="R4" s="34"/>
      <c r="S4" s="34"/>
      <c r="T4" s="34"/>
    </row>
    <row r="5" spans="1:20" ht="41.4" x14ac:dyDescent="0.3">
      <c r="A5" s="35" t="s">
        <v>34</v>
      </c>
      <c r="B5" s="40"/>
      <c r="C5" s="40">
        <v>18266.833999999999</v>
      </c>
      <c r="D5" s="40">
        <v>19454.166000000001</v>
      </c>
      <c r="E5" s="40">
        <v>3000</v>
      </c>
      <c r="F5" s="40">
        <v>7306.58</v>
      </c>
      <c r="G5" s="40">
        <v>19720.75</v>
      </c>
      <c r="H5" s="40">
        <v>10542.1026</v>
      </c>
      <c r="I5" s="40">
        <v>6900</v>
      </c>
      <c r="J5" s="40">
        <v>829.83299999999997</v>
      </c>
      <c r="K5" s="40">
        <v>5304.0442000000003</v>
      </c>
      <c r="L5" s="40">
        <v>5248.3628500000004</v>
      </c>
      <c r="M5" s="40">
        <v>9648.9169999999995</v>
      </c>
      <c r="N5" s="40">
        <v>12875.279640000001</v>
      </c>
      <c r="O5" s="40">
        <v>20623.663</v>
      </c>
      <c r="P5" s="41">
        <v>139720.53229</v>
      </c>
      <c r="Q5" s="34"/>
      <c r="R5" s="34"/>
      <c r="S5" s="34"/>
      <c r="T5" s="34"/>
    </row>
    <row r="6" spans="1:20" ht="41.4" x14ac:dyDescent="0.3">
      <c r="A6" s="35" t="s">
        <v>35</v>
      </c>
      <c r="B6" s="40">
        <v>300</v>
      </c>
      <c r="C6" s="40">
        <v>10555</v>
      </c>
      <c r="D6" s="40">
        <v>75</v>
      </c>
      <c r="E6" s="40"/>
      <c r="F6" s="40"/>
      <c r="G6" s="40">
        <v>75</v>
      </c>
      <c r="H6" s="40"/>
      <c r="I6" s="40"/>
      <c r="J6" s="40">
        <v>154.166</v>
      </c>
      <c r="K6" s="40"/>
      <c r="L6" s="40"/>
      <c r="M6" s="40">
        <v>260</v>
      </c>
      <c r="N6" s="40">
        <v>116.95319000000001</v>
      </c>
      <c r="O6" s="40">
        <v>300</v>
      </c>
      <c r="P6" s="41">
        <v>11836.119189999999</v>
      </c>
      <c r="Q6" s="34"/>
      <c r="R6" s="34"/>
      <c r="S6" s="34"/>
      <c r="T6" s="34"/>
    </row>
    <row r="7" spans="1:20" ht="69" x14ac:dyDescent="0.3">
      <c r="A7" s="35" t="s">
        <v>36</v>
      </c>
      <c r="B7" s="40">
        <v>76695.206000000006</v>
      </c>
      <c r="C7" s="40">
        <v>56683.843730000001</v>
      </c>
      <c r="D7" s="40">
        <v>16959.332999999999</v>
      </c>
      <c r="E7" s="40">
        <v>5000</v>
      </c>
      <c r="F7" s="40">
        <v>4606.5</v>
      </c>
      <c r="G7" s="40">
        <v>17788.25</v>
      </c>
      <c r="H7" s="40">
        <v>14312.5286</v>
      </c>
      <c r="I7" s="40">
        <v>7000</v>
      </c>
      <c r="J7" s="40">
        <v>23679.181</v>
      </c>
      <c r="K7" s="40">
        <v>2949.2365</v>
      </c>
      <c r="L7" s="40">
        <v>13768.1572</v>
      </c>
      <c r="M7" s="40">
        <v>10342.5</v>
      </c>
      <c r="N7" s="40">
        <v>12326.501399999999</v>
      </c>
      <c r="O7" s="40">
        <v>18756.616000000002</v>
      </c>
      <c r="P7" s="41">
        <v>280867.85343000002</v>
      </c>
      <c r="Q7" s="34"/>
      <c r="R7" s="34"/>
      <c r="S7" s="34"/>
      <c r="T7" s="34"/>
    </row>
    <row r="8" spans="1:20" ht="110.4" x14ac:dyDescent="0.3">
      <c r="A8" s="35" t="s">
        <v>37</v>
      </c>
      <c r="B8" s="40">
        <v>13214.01953</v>
      </c>
      <c r="C8" s="40">
        <v>2853.739</v>
      </c>
      <c r="D8" s="40">
        <v>500</v>
      </c>
      <c r="E8" s="40"/>
      <c r="F8" s="40">
        <v>500</v>
      </c>
      <c r="G8" s="40">
        <v>1550.653</v>
      </c>
      <c r="H8" s="40">
        <v>573.60799999999995</v>
      </c>
      <c r="I8" s="40">
        <v>90</v>
      </c>
      <c r="J8" s="40">
        <v>500</v>
      </c>
      <c r="K8" s="40"/>
      <c r="L8" s="40"/>
      <c r="M8" s="40"/>
      <c r="N8" s="40"/>
      <c r="O8" s="40">
        <v>1000</v>
      </c>
      <c r="P8" s="41">
        <v>20782.019530000001</v>
      </c>
      <c r="Q8" s="34"/>
      <c r="R8" s="34"/>
      <c r="S8" s="34"/>
      <c r="T8" s="34"/>
    </row>
    <row r="9" spans="1:20" ht="82.8" x14ac:dyDescent="0.3">
      <c r="A9" s="35" t="s">
        <v>38</v>
      </c>
      <c r="B9" s="40"/>
      <c r="C9" s="40">
        <v>24098.045119999999</v>
      </c>
      <c r="D9" s="40">
        <v>9834.1428500000002</v>
      </c>
      <c r="E9" s="40"/>
      <c r="F9" s="40"/>
      <c r="G9" s="40">
        <v>25095.672180000001</v>
      </c>
      <c r="H9" s="40"/>
      <c r="I9" s="40"/>
      <c r="J9" s="40"/>
      <c r="K9" s="40"/>
      <c r="L9" s="40"/>
      <c r="M9" s="40"/>
      <c r="N9" s="40"/>
      <c r="O9" s="40"/>
      <c r="P9" s="41">
        <v>59027.86015</v>
      </c>
      <c r="Q9" s="34"/>
      <c r="R9" s="34"/>
      <c r="S9" s="34"/>
      <c r="T9" s="34"/>
    </row>
    <row r="10" spans="1:20" ht="96.6" x14ac:dyDescent="0.3">
      <c r="A10" s="35" t="s">
        <v>39</v>
      </c>
      <c r="B10" s="40">
        <v>134.5</v>
      </c>
      <c r="C10" s="40"/>
      <c r="D10" s="40"/>
      <c r="E10" s="40"/>
      <c r="F10" s="40"/>
      <c r="G10" s="40"/>
      <c r="H10" s="40"/>
      <c r="I10" s="40"/>
      <c r="J10" s="40">
        <v>58.646000000000001</v>
      </c>
      <c r="K10" s="40">
        <v>3.1080000000000001</v>
      </c>
      <c r="L10" s="40">
        <v>12.29508</v>
      </c>
      <c r="M10" s="40">
        <v>10.587429999999999</v>
      </c>
      <c r="N10" s="40">
        <v>12.29508</v>
      </c>
      <c r="O10" s="40">
        <v>106.6</v>
      </c>
      <c r="P10" s="41">
        <v>338.03158999999999</v>
      </c>
      <c r="Q10" s="34"/>
      <c r="R10" s="34"/>
      <c r="S10" s="34"/>
      <c r="T10" s="34"/>
    </row>
    <row r="11" spans="1:20" ht="82.8" x14ac:dyDescent="0.3">
      <c r="A11" s="35" t="s">
        <v>40</v>
      </c>
      <c r="B11" s="40"/>
      <c r="C11" s="40">
        <v>4003.1669999999999</v>
      </c>
      <c r="D11" s="40">
        <v>632</v>
      </c>
      <c r="E11" s="40">
        <v>531.75</v>
      </c>
      <c r="F11" s="40">
        <v>156.166</v>
      </c>
      <c r="G11" s="40">
        <v>612</v>
      </c>
      <c r="H11" s="40">
        <v>153.27199999999999</v>
      </c>
      <c r="I11" s="40">
        <v>43</v>
      </c>
      <c r="J11" s="40"/>
      <c r="K11" s="40"/>
      <c r="L11" s="40">
        <v>258.56319999999999</v>
      </c>
      <c r="M11" s="40">
        <v>232.333</v>
      </c>
      <c r="N11" s="40">
        <v>260.98647</v>
      </c>
      <c r="O11" s="40">
        <v>221.90899999999999</v>
      </c>
      <c r="P11" s="41">
        <v>7105.1466700000001</v>
      </c>
      <c r="Q11" s="34"/>
      <c r="R11" s="34"/>
      <c r="S11" s="34"/>
      <c r="T11" s="34"/>
    </row>
    <row r="12" spans="1:20" ht="96.6" x14ac:dyDescent="0.3">
      <c r="A12" s="35" t="s">
        <v>41</v>
      </c>
      <c r="B12" s="40">
        <v>554.83100000000002</v>
      </c>
      <c r="C12" s="40">
        <v>258.334</v>
      </c>
      <c r="D12" s="40">
        <v>172.25</v>
      </c>
      <c r="E12" s="40">
        <v>70</v>
      </c>
      <c r="F12" s="40">
        <v>86.082999999999998</v>
      </c>
      <c r="G12" s="40">
        <v>86.083340000000007</v>
      </c>
      <c r="H12" s="40">
        <v>86.048900000000003</v>
      </c>
      <c r="I12" s="40">
        <v>80</v>
      </c>
      <c r="J12" s="40">
        <v>180.50700000000001</v>
      </c>
      <c r="K12" s="40">
        <v>92.796199999999999</v>
      </c>
      <c r="L12" s="40"/>
      <c r="M12" s="40">
        <v>169.5</v>
      </c>
      <c r="N12" s="40">
        <v>92.796199999999999</v>
      </c>
      <c r="O12" s="40">
        <v>87.661000000000001</v>
      </c>
      <c r="P12" s="41">
        <v>2016.8906400000001</v>
      </c>
      <c r="Q12" s="34"/>
      <c r="R12" s="34"/>
      <c r="S12" s="34"/>
      <c r="T12" s="34"/>
    </row>
    <row r="13" spans="1:20" ht="69" x14ac:dyDescent="0.3">
      <c r="A13" s="35" t="s">
        <v>42</v>
      </c>
      <c r="B13" s="40">
        <v>832</v>
      </c>
      <c r="C13" s="40">
        <v>356.16699999999997</v>
      </c>
      <c r="D13" s="40">
        <v>200</v>
      </c>
      <c r="E13" s="40">
        <v>532</v>
      </c>
      <c r="F13" s="40">
        <v>151.6</v>
      </c>
      <c r="G13" s="40">
        <v>345</v>
      </c>
      <c r="H13" s="40">
        <v>70</v>
      </c>
      <c r="I13" s="40">
        <v>36.15</v>
      </c>
      <c r="J13" s="40">
        <v>427.68</v>
      </c>
      <c r="K13" s="40"/>
      <c r="L13" s="40">
        <v>137.10337999999999</v>
      </c>
      <c r="M13" s="40">
        <v>80</v>
      </c>
      <c r="N13" s="40">
        <v>79</v>
      </c>
      <c r="O13" s="40">
        <v>4.9160000000000004</v>
      </c>
      <c r="P13" s="41">
        <v>3251.6163799999999</v>
      </c>
      <c r="Q13" s="34"/>
      <c r="R13" s="34"/>
      <c r="S13" s="34"/>
      <c r="T13" s="34"/>
    </row>
    <row r="14" spans="1:20" ht="82.8" x14ac:dyDescent="0.3">
      <c r="A14" s="35" t="s">
        <v>43</v>
      </c>
      <c r="B14" s="40">
        <v>1004</v>
      </c>
      <c r="C14" s="40">
        <v>1129.366</v>
      </c>
      <c r="D14" s="40">
        <v>220</v>
      </c>
      <c r="E14" s="40">
        <v>125.1</v>
      </c>
      <c r="F14" s="40">
        <v>119.7</v>
      </c>
      <c r="G14" s="40">
        <v>158.04400000000001</v>
      </c>
      <c r="H14" s="40">
        <v>109.879</v>
      </c>
      <c r="I14" s="40">
        <v>176.15</v>
      </c>
      <c r="J14" s="40">
        <v>497.65600000000001</v>
      </c>
      <c r="K14" s="40">
        <v>68</v>
      </c>
      <c r="L14" s="40">
        <v>153.41399999999999</v>
      </c>
      <c r="M14" s="40">
        <v>178.17</v>
      </c>
      <c r="N14" s="40">
        <v>294.5</v>
      </c>
      <c r="O14" s="40">
        <v>168.17993999999999</v>
      </c>
      <c r="P14" s="41">
        <v>4402.1589400000003</v>
      </c>
      <c r="Q14" s="34"/>
      <c r="R14" s="34"/>
      <c r="S14" s="34"/>
      <c r="T14" s="34"/>
    </row>
    <row r="15" spans="1:20" ht="124.2" x14ac:dyDescent="0.3">
      <c r="A15" s="35" t="s">
        <v>44</v>
      </c>
      <c r="B15" s="40">
        <v>24301.820199999998</v>
      </c>
      <c r="C15" s="40">
        <v>2008.7256</v>
      </c>
      <c r="D15" s="40">
        <v>175</v>
      </c>
      <c r="E15" s="40"/>
      <c r="F15" s="40"/>
      <c r="G15" s="40"/>
      <c r="H15" s="40"/>
      <c r="I15" s="40"/>
      <c r="J15" s="40">
        <v>200</v>
      </c>
      <c r="K15" s="40"/>
      <c r="L15" s="40"/>
      <c r="M15" s="40"/>
      <c r="N15" s="40"/>
      <c r="O15" s="40"/>
      <c r="P15" s="41">
        <v>26685.5458</v>
      </c>
      <c r="Q15" s="34"/>
      <c r="R15" s="34"/>
      <c r="S15" s="34"/>
      <c r="T15" s="34"/>
    </row>
    <row r="16" spans="1:20" ht="110.4" x14ac:dyDescent="0.3">
      <c r="A16" s="35" t="s">
        <v>45</v>
      </c>
      <c r="B16" s="40"/>
      <c r="C16" s="40">
        <v>3600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>
        <v>3600</v>
      </c>
      <c r="Q16" s="34"/>
      <c r="R16" s="34"/>
      <c r="S16" s="34"/>
      <c r="T16" s="34"/>
    </row>
    <row r="17" spans="1:20" ht="110.4" x14ac:dyDescent="0.3">
      <c r="A17" s="35" t="s">
        <v>46</v>
      </c>
      <c r="B17" s="40">
        <v>166.57</v>
      </c>
      <c r="C17" s="40">
        <v>218.89</v>
      </c>
      <c r="D17" s="40"/>
      <c r="E17" s="40"/>
      <c r="F17" s="40"/>
      <c r="G17" s="40">
        <v>28.131</v>
      </c>
      <c r="H17" s="40"/>
      <c r="I17" s="40"/>
      <c r="J17" s="40">
        <v>37.5</v>
      </c>
      <c r="K17" s="40"/>
      <c r="L17" s="40"/>
      <c r="M17" s="40">
        <v>11.42</v>
      </c>
      <c r="N17" s="40"/>
      <c r="O17" s="40"/>
      <c r="P17" s="41">
        <v>462.51100000000002</v>
      </c>
      <c r="Q17" s="34"/>
      <c r="R17" s="34"/>
      <c r="S17" s="34"/>
      <c r="T17" s="34"/>
    </row>
    <row r="18" spans="1:20" ht="358.8" x14ac:dyDescent="0.3">
      <c r="A18" s="35" t="s">
        <v>47</v>
      </c>
      <c r="B18" s="40">
        <v>4500</v>
      </c>
      <c r="C18" s="40">
        <v>11563.809869999999</v>
      </c>
      <c r="D18" s="40">
        <v>2100</v>
      </c>
      <c r="E18" s="40">
        <v>1690</v>
      </c>
      <c r="F18" s="40">
        <v>65</v>
      </c>
      <c r="G18" s="40">
        <v>2932</v>
      </c>
      <c r="H18" s="40">
        <v>898.56299999999999</v>
      </c>
      <c r="I18" s="40">
        <v>136</v>
      </c>
      <c r="J18" s="40">
        <v>4700</v>
      </c>
      <c r="K18" s="40">
        <v>1740</v>
      </c>
      <c r="L18" s="40">
        <v>1430.5</v>
      </c>
      <c r="M18" s="40">
        <v>1378.2</v>
      </c>
      <c r="N18" s="40">
        <v>1822.9166600000001</v>
      </c>
      <c r="O18" s="40">
        <v>1171.002</v>
      </c>
      <c r="P18" s="41">
        <v>36127.991529999999</v>
      </c>
      <c r="Q18" s="34"/>
      <c r="R18" s="34"/>
      <c r="S18" s="34"/>
      <c r="T18" s="34"/>
    </row>
    <row r="19" spans="1:20" ht="179.4" x14ac:dyDescent="0.3">
      <c r="A19" s="35" t="s">
        <v>48</v>
      </c>
      <c r="B19" s="40">
        <v>502644.36379999999</v>
      </c>
      <c r="C19" s="40">
        <v>70500</v>
      </c>
      <c r="D19" s="40">
        <v>23764.677</v>
      </c>
      <c r="E19" s="40">
        <v>14130</v>
      </c>
      <c r="F19" s="40">
        <v>5612.5</v>
      </c>
      <c r="G19" s="40">
        <v>24527.362000000001</v>
      </c>
      <c r="H19" s="40">
        <v>10051.03299</v>
      </c>
      <c r="I19" s="40">
        <v>2700</v>
      </c>
      <c r="J19" s="40">
        <v>20509.352330000002</v>
      </c>
      <c r="K19" s="40">
        <v>5565.6090000000004</v>
      </c>
      <c r="L19" s="40">
        <v>15000</v>
      </c>
      <c r="M19" s="40">
        <v>71691.97</v>
      </c>
      <c r="N19" s="40">
        <v>14826.666310000001</v>
      </c>
      <c r="O19" s="40">
        <v>19350.84302</v>
      </c>
      <c r="P19" s="41">
        <v>800874.37644999998</v>
      </c>
      <c r="Q19" s="34"/>
      <c r="R19" s="34"/>
      <c r="S19" s="34"/>
      <c r="T19" s="34"/>
    </row>
    <row r="20" spans="1:20" ht="110.4" x14ac:dyDescent="0.3">
      <c r="A20" s="35" t="s">
        <v>49</v>
      </c>
      <c r="B20" s="40">
        <v>7350</v>
      </c>
      <c r="C20" s="40">
        <v>2020</v>
      </c>
      <c r="D20" s="40">
        <v>850</v>
      </c>
      <c r="E20" s="40">
        <v>650</v>
      </c>
      <c r="F20" s="40">
        <v>450</v>
      </c>
      <c r="G20" s="40">
        <v>1529</v>
      </c>
      <c r="H20" s="40">
        <v>920</v>
      </c>
      <c r="I20" s="40">
        <v>65</v>
      </c>
      <c r="J20" s="40"/>
      <c r="K20" s="40">
        <v>638.70000000000005</v>
      </c>
      <c r="L20" s="40">
        <v>1240.9000000000001</v>
      </c>
      <c r="M20" s="40">
        <v>3267</v>
      </c>
      <c r="N20" s="40">
        <v>909.8</v>
      </c>
      <c r="O20" s="40">
        <v>1194.3340000000001</v>
      </c>
      <c r="P20" s="41">
        <v>21084.734</v>
      </c>
      <c r="Q20" s="34"/>
      <c r="R20" s="34"/>
      <c r="S20" s="34"/>
      <c r="T20" s="34"/>
    </row>
    <row r="21" spans="1:20" ht="151.80000000000001" x14ac:dyDescent="0.3">
      <c r="A21" s="35" t="s">
        <v>50</v>
      </c>
      <c r="B21" s="40">
        <v>3.8</v>
      </c>
      <c r="C21" s="40">
        <v>22.34244</v>
      </c>
      <c r="D21" s="40"/>
      <c r="E21" s="40"/>
      <c r="F21" s="40"/>
      <c r="G21" s="40"/>
      <c r="H21" s="40">
        <v>3.7240000000000002</v>
      </c>
      <c r="I21" s="40"/>
      <c r="J21" s="40">
        <v>7.45</v>
      </c>
      <c r="K21" s="40">
        <v>4.0101599999999999</v>
      </c>
      <c r="L21" s="40"/>
      <c r="M21" s="40"/>
      <c r="N21" s="40"/>
      <c r="O21" s="40"/>
      <c r="P21" s="41">
        <v>41.326599999999999</v>
      </c>
      <c r="Q21" s="34"/>
      <c r="R21" s="34"/>
      <c r="S21" s="34"/>
      <c r="T21" s="34"/>
    </row>
    <row r="22" spans="1:20" ht="96.6" x14ac:dyDescent="0.3">
      <c r="A22" s="35" t="s">
        <v>51</v>
      </c>
      <c r="B22" s="40"/>
      <c r="C22" s="40">
        <v>150</v>
      </c>
      <c r="D22" s="40"/>
      <c r="E22" s="40">
        <v>150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>
        <v>300</v>
      </c>
      <c r="Q22" s="34"/>
      <c r="R22" s="34"/>
      <c r="S22" s="34"/>
      <c r="T22" s="34"/>
    </row>
    <row r="23" spans="1:20" ht="138" x14ac:dyDescent="0.3">
      <c r="A23" s="35" t="s">
        <v>52</v>
      </c>
      <c r="B23" s="40">
        <v>7088.71</v>
      </c>
      <c r="C23" s="40">
        <v>2560</v>
      </c>
      <c r="D23" s="40">
        <v>502</v>
      </c>
      <c r="E23" s="40">
        <v>233.5</v>
      </c>
      <c r="F23" s="40">
        <v>79</v>
      </c>
      <c r="G23" s="40">
        <v>358.74</v>
      </c>
      <c r="H23" s="40">
        <v>52</v>
      </c>
      <c r="I23" s="40">
        <v>25</v>
      </c>
      <c r="J23" s="40">
        <v>1101</v>
      </c>
      <c r="K23" s="40">
        <v>223</v>
      </c>
      <c r="L23" s="40"/>
      <c r="M23" s="40">
        <v>690.4</v>
      </c>
      <c r="N23" s="40">
        <v>451.22399999999999</v>
      </c>
      <c r="O23" s="40">
        <v>384.58515999999997</v>
      </c>
      <c r="P23" s="41">
        <v>13749.159159999999</v>
      </c>
      <c r="Q23" s="34"/>
      <c r="R23" s="34"/>
      <c r="S23" s="34"/>
      <c r="T23" s="34"/>
    </row>
    <row r="24" spans="1:20" ht="138" x14ac:dyDescent="0.3">
      <c r="A24" s="35" t="s">
        <v>53</v>
      </c>
      <c r="B24" s="40">
        <v>236760.8</v>
      </c>
      <c r="C24" s="40">
        <v>46000</v>
      </c>
      <c r="D24" s="40">
        <v>7976.0950000000003</v>
      </c>
      <c r="E24" s="40">
        <v>5760</v>
      </c>
      <c r="F24" s="40">
        <v>1500</v>
      </c>
      <c r="G24" s="40">
        <v>4917.2</v>
      </c>
      <c r="H24" s="40">
        <v>2578.9416700000002</v>
      </c>
      <c r="I24" s="40">
        <v>670</v>
      </c>
      <c r="J24" s="40">
        <v>17235.907999999999</v>
      </c>
      <c r="K24" s="40">
        <v>2569.5839999999998</v>
      </c>
      <c r="L24" s="40">
        <v>3565.4940000000001</v>
      </c>
      <c r="M24" s="40">
        <v>9803.74</v>
      </c>
      <c r="N24" s="40">
        <v>4027.8416299999999</v>
      </c>
      <c r="O24" s="40">
        <v>3411.1026099999999</v>
      </c>
      <c r="P24" s="41">
        <v>346776.70691000001</v>
      </c>
      <c r="Q24" s="34"/>
      <c r="R24" s="34"/>
      <c r="S24" s="34"/>
      <c r="T24" s="34"/>
    </row>
    <row r="25" spans="1:20" ht="82.8" x14ac:dyDescent="0.3">
      <c r="A25" s="35" t="s">
        <v>54</v>
      </c>
      <c r="B25" s="40">
        <v>46474.944600000003</v>
      </c>
      <c r="C25" s="40">
        <v>8357.9416700000002</v>
      </c>
      <c r="D25" s="40">
        <v>3460</v>
      </c>
      <c r="E25" s="40">
        <v>1832.75</v>
      </c>
      <c r="F25" s="40">
        <v>400</v>
      </c>
      <c r="G25" s="40">
        <v>3885</v>
      </c>
      <c r="H25" s="40">
        <v>267.2</v>
      </c>
      <c r="I25" s="40">
        <v>186</v>
      </c>
      <c r="J25" s="40">
        <v>3083.2840000000001</v>
      </c>
      <c r="K25" s="40"/>
      <c r="L25" s="40">
        <v>188.26186999999999</v>
      </c>
      <c r="M25" s="40">
        <v>500</v>
      </c>
      <c r="N25" s="40">
        <v>1825.69652</v>
      </c>
      <c r="O25" s="40">
        <v>914.72699999999998</v>
      </c>
      <c r="P25" s="41">
        <v>71375.805659999998</v>
      </c>
      <c r="Q25" s="34"/>
      <c r="R25" s="34"/>
      <c r="S25" s="34"/>
      <c r="T25" s="34"/>
    </row>
    <row r="26" spans="1:20" ht="110.4" x14ac:dyDescent="0.3">
      <c r="A26" s="35" t="s">
        <v>55</v>
      </c>
      <c r="B26" s="40">
        <v>2913.2049999999999</v>
      </c>
      <c r="C26" s="40">
        <v>1148.9829999999999</v>
      </c>
      <c r="D26" s="40">
        <v>268.45</v>
      </c>
      <c r="E26" s="40">
        <v>169</v>
      </c>
      <c r="F26" s="40">
        <v>55</v>
      </c>
      <c r="G26" s="40">
        <v>269.64</v>
      </c>
      <c r="H26" s="40">
        <v>92.600999999999999</v>
      </c>
      <c r="I26" s="40">
        <v>27</v>
      </c>
      <c r="J26" s="40">
        <v>371.07</v>
      </c>
      <c r="K26" s="40">
        <v>61.271999999999998</v>
      </c>
      <c r="L26" s="40">
        <v>155.36000000000001</v>
      </c>
      <c r="M26" s="40">
        <v>568.21</v>
      </c>
      <c r="N26" s="40">
        <v>140.416</v>
      </c>
      <c r="O26" s="40">
        <v>120.48125</v>
      </c>
      <c r="P26" s="41">
        <v>6360.6882500000002</v>
      </c>
      <c r="Q26" s="34"/>
      <c r="R26" s="34"/>
      <c r="S26" s="34"/>
      <c r="T26" s="34"/>
    </row>
    <row r="27" spans="1:20" ht="82.8" x14ac:dyDescent="0.3">
      <c r="A27" s="35" t="s">
        <v>56</v>
      </c>
      <c r="B27" s="40"/>
      <c r="C27" s="40">
        <v>871.81550000000004</v>
      </c>
      <c r="D27" s="40"/>
      <c r="E27" s="40"/>
      <c r="F27" s="40"/>
      <c r="G27" s="40"/>
      <c r="H27" s="40"/>
      <c r="I27" s="40"/>
      <c r="J27" s="40"/>
      <c r="K27" s="40">
        <v>129.65</v>
      </c>
      <c r="L27" s="40"/>
      <c r="M27" s="40"/>
      <c r="N27" s="40">
        <v>31.164000000000001</v>
      </c>
      <c r="O27" s="40"/>
      <c r="P27" s="41">
        <v>1032.6295</v>
      </c>
      <c r="Q27" s="34"/>
      <c r="R27" s="34"/>
      <c r="S27" s="34"/>
      <c r="T27" s="34"/>
    </row>
    <row r="28" spans="1:20" ht="110.4" x14ac:dyDescent="0.3">
      <c r="A28" s="35" t="s">
        <v>57</v>
      </c>
      <c r="B28" s="40">
        <v>352.94675999999998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>
        <v>352.94675999999998</v>
      </c>
      <c r="Q28" s="34"/>
      <c r="R28" s="34"/>
      <c r="S28" s="34"/>
      <c r="T28" s="34"/>
    </row>
    <row r="29" spans="1:20" ht="193.2" x14ac:dyDescent="0.3">
      <c r="A29" s="35" t="s">
        <v>58</v>
      </c>
      <c r="B29" s="40">
        <v>274.22000000000003</v>
      </c>
      <c r="C29" s="40">
        <v>223.45032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>
        <v>497.67032</v>
      </c>
      <c r="Q29" s="34"/>
      <c r="R29" s="34"/>
      <c r="S29" s="34"/>
      <c r="T29" s="34"/>
    </row>
    <row r="30" spans="1:20" ht="69" x14ac:dyDescent="0.3">
      <c r="A30" s="35" t="s">
        <v>59</v>
      </c>
      <c r="B30" s="40"/>
      <c r="C30" s="40">
        <v>200</v>
      </c>
      <c r="D30" s="40">
        <v>80</v>
      </c>
      <c r="E30" s="40">
        <v>150</v>
      </c>
      <c r="F30" s="40">
        <v>40</v>
      </c>
      <c r="G30" s="40">
        <v>100</v>
      </c>
      <c r="H30" s="40">
        <v>100</v>
      </c>
      <c r="I30" s="40">
        <v>30</v>
      </c>
      <c r="J30" s="40"/>
      <c r="K30" s="40">
        <v>50</v>
      </c>
      <c r="L30" s="40"/>
      <c r="M30" s="40">
        <v>50</v>
      </c>
      <c r="N30" s="40">
        <v>50</v>
      </c>
      <c r="O30" s="40">
        <v>30</v>
      </c>
      <c r="P30" s="41">
        <v>880</v>
      </c>
      <c r="Q30" s="34"/>
      <c r="R30" s="34"/>
      <c r="S30" s="34"/>
      <c r="T30" s="34"/>
    </row>
    <row r="31" spans="1:20" ht="55.2" x14ac:dyDescent="0.3">
      <c r="A31" s="35" t="s">
        <v>60</v>
      </c>
      <c r="B31" s="40"/>
      <c r="C31" s="40"/>
      <c r="D31" s="40"/>
      <c r="E31" s="40"/>
      <c r="F31" s="40"/>
      <c r="G31" s="40"/>
      <c r="H31" s="40"/>
      <c r="I31" s="40"/>
      <c r="J31" s="40">
        <v>41737</v>
      </c>
      <c r="K31" s="40"/>
      <c r="L31" s="40"/>
      <c r="M31" s="40"/>
      <c r="N31" s="40"/>
      <c r="O31" s="40"/>
      <c r="P31" s="41">
        <v>41737</v>
      </c>
      <c r="Q31" s="34"/>
      <c r="R31" s="34"/>
      <c r="S31" s="34"/>
      <c r="T31" s="34"/>
    </row>
    <row r="32" spans="1:20" ht="41.4" x14ac:dyDescent="0.3">
      <c r="A32" s="35" t="s">
        <v>61</v>
      </c>
      <c r="B32" s="40">
        <v>40.258450000000003</v>
      </c>
      <c r="C32" s="40">
        <v>2.68058</v>
      </c>
      <c r="D32" s="40">
        <v>52.321060000000003</v>
      </c>
      <c r="E32" s="40"/>
      <c r="F32" s="40">
        <v>50.98077</v>
      </c>
      <c r="G32" s="40"/>
      <c r="H32" s="40"/>
      <c r="I32" s="40"/>
      <c r="J32" s="40">
        <v>52.321060000000003</v>
      </c>
      <c r="K32" s="40"/>
      <c r="L32" s="40">
        <v>126.78178</v>
      </c>
      <c r="M32" s="40"/>
      <c r="N32" s="40"/>
      <c r="O32" s="40"/>
      <c r="P32" s="41">
        <v>325.34370000000001</v>
      </c>
      <c r="Q32" s="34"/>
      <c r="R32" s="34"/>
      <c r="S32" s="34"/>
      <c r="T32" s="34"/>
    </row>
    <row r="33" spans="1:20" ht="41.4" x14ac:dyDescent="0.3">
      <c r="A33" s="35" t="s">
        <v>62</v>
      </c>
      <c r="B33" s="40">
        <v>51405.633999999998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>
        <v>804</v>
      </c>
      <c r="O33" s="40"/>
      <c r="P33" s="41">
        <v>52209.633999999998</v>
      </c>
      <c r="Q33" s="34"/>
      <c r="R33" s="34"/>
      <c r="S33" s="34"/>
      <c r="T33" s="34"/>
    </row>
    <row r="34" spans="1:20" x14ac:dyDescent="0.3">
      <c r="A34" s="32" t="s">
        <v>63</v>
      </c>
      <c r="B34" s="41">
        <v>977011.82934000005</v>
      </c>
      <c r="C34" s="41">
        <v>267653.13483</v>
      </c>
      <c r="D34" s="41">
        <v>87275.434909999996</v>
      </c>
      <c r="E34" s="41">
        <v>34024.1</v>
      </c>
      <c r="F34" s="41">
        <v>21179.109769999999</v>
      </c>
      <c r="G34" s="41">
        <v>103978.52552</v>
      </c>
      <c r="H34" s="41">
        <v>40811.501759999999</v>
      </c>
      <c r="I34" s="41">
        <v>18164.3</v>
      </c>
      <c r="J34" s="41">
        <v>116730.80439</v>
      </c>
      <c r="K34" s="41">
        <v>19584.269260000001</v>
      </c>
      <c r="L34" s="41">
        <v>41285.193359999997</v>
      </c>
      <c r="M34" s="41">
        <v>108882.94743</v>
      </c>
      <c r="N34" s="41">
        <v>50948.037100000001</v>
      </c>
      <c r="O34" s="41">
        <v>67846.619980000003</v>
      </c>
      <c r="P34" s="41">
        <v>1955375.8076500001</v>
      </c>
      <c r="Q34" s="33"/>
      <c r="R34" s="33"/>
      <c r="S34" s="33"/>
      <c r="T34" s="33"/>
    </row>
  </sheetData>
  <pageMargins left="0.23622047244094491" right="0.23622047244094491" top="0.33" bottom="0.3" header="0.31496062992125984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2017-05-29T00:02:10Z</dcterms:modified>
</cp:coreProperties>
</file>