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Бюджетополучатели!$E$8</definedName>
    <definedName name="_xlnm.Print_Titles" localSheetId="0">Бюджетополучатели!$18:$19</definedName>
    <definedName name="_xlnm.Print_Titles" localSheetId="1">'Муниципальные районы'!$1:$4</definedName>
    <definedName name="_xlnm.Print_Area" localSheetId="0">Бюджетополучатели!$A$1:$D$63</definedName>
    <definedName name="_xlnm.Print_Area" localSheetId="1">'Муниципальные районы'!$A$1:$P$41</definedName>
  </definedNames>
  <calcPr calcId="162913"/>
</workbook>
</file>

<file path=xl/calcChain.xml><?xml version="1.0" encoding="utf-8"?>
<calcChain xmlns="http://schemas.openxmlformats.org/spreadsheetml/2006/main">
  <c r="D14" i="1" l="1"/>
  <c r="D11" i="1"/>
  <c r="D10" i="1" s="1"/>
  <c r="D6" i="1" s="1"/>
  <c r="H1" i="1" l="1"/>
  <c r="F1" i="1" l="1"/>
  <c r="E6" i="1" s="1"/>
  <c r="A2" i="1" s="1"/>
  <c r="E3" i="1" l="1"/>
  <c r="G3" i="1" s="1"/>
  <c r="A12" i="1" s="1"/>
  <c r="F3" i="1" l="1"/>
  <c r="A3" i="2"/>
  <c r="G1" i="1" l="1"/>
  <c r="A5" i="1" s="1"/>
  <c r="G2" i="1"/>
  <c r="F2" i="1"/>
</calcChain>
</file>

<file path=xl/sharedStrings.xml><?xml version="1.0" encoding="utf-8"?>
<sst xmlns="http://schemas.openxmlformats.org/spreadsheetml/2006/main" count="116" uniqueCount="115">
  <si>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</si>
  <si>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</si>
  <si>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</si>
  <si>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</si>
  <si>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</si>
  <si>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</si>
  <si>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</si>
  <si>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</si>
  <si>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</si>
  <si>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</si>
  <si>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</si>
  <si>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</si>
  <si>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</si>
  <si>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</si>
  <si>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</si>
  <si>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</si>
  <si>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</si>
  <si>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</si>
  <si>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</si>
  <si>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</si>
  <si>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</si>
  <si>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</si>
  <si>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</si>
  <si>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</si>
  <si>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</si>
  <si>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</si>
  <si>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</si>
  <si>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</si>
  <si>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</si>
  <si>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</si>
  <si>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</si>
  <si>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</si>
  <si>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</si>
  <si>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</si>
  <si>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</si>
  <si>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</si>
  <si>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</si>
  <si>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</si>
  <si>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</si>
  <si>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</si>
  <si>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</si>
  <si>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</si>
  <si>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</si>
  <si>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</si>
  <si>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</si>
  <si>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</si>
  <si>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</si>
  <si>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</si>
  <si>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</si>
  <si>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</si>
  <si>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</si>
  <si>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</si>
  <si>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</si>
  <si>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</si>
  <si>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</si>
  <si>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</si>
  <si>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</si>
  <si>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</si>
  <si>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краевого фестиваля "Сохраним лососей ВМЕСТЕ!" в Усть-Большерецком муниципальном районе</t>
  </si>
  <si>
    <t>Иные межбюджетные трансферты на реализацию мероприятий Всероссийского физкультурно-спортивного комплекса "Готов к труду и обороне" (ГТО)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</si>
  <si>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</si>
  <si>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</si>
  <si>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</si>
  <si>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Мероприятия государственной программы Российской Федерации "Доступная среда" на 2011-2020 годы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</si>
  <si>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</si>
  <si>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</si>
  <si>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Реализация мероприятий по укреплению единства российской нации и этнокультурному развитию народов России</t>
  </si>
  <si>
    <t>Поддержка отрасли культуры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</si>
  <si>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</si>
  <si>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</si>
  <si>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</si>
  <si>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</si>
  <si>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</si>
  <si>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</si>
  <si>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</si>
  <si>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</si>
  <si>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</si>
  <si>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</si>
  <si>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</si>
  <si>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</si>
  <si>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</si>
  <si>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</si>
  <si>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</si>
  <si>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</si>
  <si>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</si>
  <si>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</si>
  <si>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</si>
  <si>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</si>
  <si>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</si>
  <si>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</si>
  <si>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</si>
  <si>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</si>
  <si>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</si>
  <si>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</si>
  <si>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</si>
  <si>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</si>
  <si>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</si>
  <si>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</si>
  <si>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</si>
  <si>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</si>
  <si>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</si>
  <si>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</si>
  <si>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</si>
  <si>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</si>
  <si>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</si>
  <si>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</si>
  <si>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</si>
  <si>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</si>
  <si>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</si>
  <si>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</si>
  <si>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</si>
  <si>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31.05.2017</t>
  </si>
  <si>
    <t>01.05.2017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</si>
  <si>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</si>
  <si>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Бюджетный кредит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</si>
</sst>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0" fontId="11" fillId="0" borderId="0" xfId="0" applyFont="1"/>
    <xf numFmtId="0" fontId="12" fillId="2" borderId="0" xfId="0" applyFont="1" applyFill="1" applyBorder="1" applyAlignment="1"/>
    <xf numFmtId="0" fontId="14" fillId="0" borderId="0" xfId="0" applyFont="1"/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Normal="100" zoomScaleSheetLayoutView="100" workbookViewId="0">
      <selection activeCell="D13" sqref="D13"/>
    </sheetView>
  </sheetViews>
  <sheetFormatPr defaultRowHeight="14.4" x14ac:dyDescent="0.3"/>
  <cols>
    <col min="1" max="1" width="69.33203125" customWidth="1"/>
    <col min="2" max="2" width="18.109375" customWidth="1"/>
    <col min="3" max="3" width="19.44140625" customWidth="1"/>
    <col min="4" max="4" width="17.21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1" t="s">
        <v>9</v>
      </c>
      <c r="B1" s="41"/>
      <c r="C1" s="41"/>
      <c r="D1" s="41"/>
      <c r="E1" s="28" t="s">
        <v>112</v>
      </c>
      <c r="F1" s="29" t="str">
        <f>TEXT(E1,"[$-FC19]ММ")</f>
        <v>05</v>
      </c>
      <c r="G1" s="29" t="str">
        <f>TEXT(E1,"[$-FC19]ДД.ММ.ГГГ \г")</f>
        <v>01.05.2017 г</v>
      </c>
      <c r="H1" s="29" t="str">
        <f>TEXT(E1,"[$-FC19]ГГГГ")</f>
        <v>2017</v>
      </c>
    </row>
    <row r="2" spans="1:8" ht="15.6" x14ac:dyDescent="0.3">
      <c r="A2" s="41" t="str">
        <f>CONCATENATE("доходов и расходов краевого бюджета за ",period," ",H1," года")</f>
        <v>доходов и расходов краевого бюджета за май 2017 года</v>
      </c>
      <c r="B2" s="41"/>
      <c r="C2" s="41"/>
      <c r="D2" s="41"/>
      <c r="E2" s="28" t="s">
        <v>111</v>
      </c>
      <c r="F2" s="29" t="str">
        <f>TEXT(E2,"[$-FC19]ДД ММММ ГГГ \г")</f>
        <v>31 мая 2017 г</v>
      </c>
      <c r="G2" s="29" t="str">
        <f>TEXT(E2,"[$-FC19]ДД.ММ.ГГГ \г")</f>
        <v>31.05.2017 г</v>
      </c>
      <c r="H2" s="30"/>
    </row>
    <row r="3" spans="1:8" x14ac:dyDescent="0.3">
      <c r="A3" s="1"/>
      <c r="B3" s="2"/>
      <c r="C3" s="2"/>
      <c r="D3" s="3"/>
      <c r="E3" s="29">
        <f>EndData1+1</f>
        <v>42887</v>
      </c>
      <c r="F3" s="29" t="str">
        <f>TEXT(E3,"[$-FC19]ДД ММММ ГГГ \г")</f>
        <v>01 июня 2017 г</v>
      </c>
      <c r="G3" s="29" t="str">
        <f>TEXT(E3,"[$-FC19]ДД.ММ.ГГГ \г")</f>
        <v>01.06.2017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2" t="str">
        <f>CONCATENATE("Остатки средств на ",G1,"ода")</f>
        <v>Остатки средств на 01.05.2017 года</v>
      </c>
      <c r="B5" s="43"/>
      <c r="C5" s="43"/>
      <c r="D5" s="59">
        <v>501248.7</v>
      </c>
      <c r="E5" s="30"/>
      <c r="F5" s="29"/>
      <c r="G5" s="29"/>
      <c r="H5" s="29"/>
    </row>
    <row r="6" spans="1:8" x14ac:dyDescent="0.3">
      <c r="A6" s="45" t="s">
        <v>1</v>
      </c>
      <c r="B6" s="51"/>
      <c r="C6" s="51"/>
      <c r="D6" s="7">
        <f>D10-D7-D8</f>
        <v>2194249.8029499995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май</v>
      </c>
      <c r="F6" s="29"/>
      <c r="G6" s="29"/>
      <c r="H6" s="29"/>
    </row>
    <row r="7" spans="1:8" s="63" customFormat="1" x14ac:dyDescent="0.3">
      <c r="A7" s="52" t="s">
        <v>114</v>
      </c>
      <c r="B7" s="51"/>
      <c r="C7" s="51"/>
      <c r="D7" s="64">
        <v>1500000</v>
      </c>
      <c r="E7" s="65"/>
      <c r="F7" s="65"/>
      <c r="G7" s="65"/>
      <c r="H7" s="65"/>
    </row>
    <row r="8" spans="1:8" x14ac:dyDescent="0.3">
      <c r="A8" s="52" t="s">
        <v>10</v>
      </c>
      <c r="B8" s="51"/>
      <c r="C8" s="51"/>
      <c r="D8" s="9">
        <v>3372925</v>
      </c>
      <c r="E8" s="29"/>
      <c r="F8" s="29"/>
      <c r="G8" s="29"/>
      <c r="H8" s="29"/>
    </row>
    <row r="9" spans="1:8" x14ac:dyDescent="0.3">
      <c r="A9" s="52" t="s">
        <v>11</v>
      </c>
      <c r="B9" s="51"/>
      <c r="C9" s="51"/>
      <c r="D9" s="9">
        <v>255415.6</v>
      </c>
    </row>
    <row r="10" spans="1:8" x14ac:dyDescent="0.3">
      <c r="A10" s="53" t="s">
        <v>12</v>
      </c>
      <c r="B10" s="54"/>
      <c r="C10" s="54"/>
      <c r="D10" s="9">
        <f>D12-D5+D11</f>
        <v>7067174.8029499995</v>
      </c>
    </row>
    <row r="11" spans="1:8" x14ac:dyDescent="0.3">
      <c r="A11" s="53" t="s">
        <v>13</v>
      </c>
      <c r="B11" s="54"/>
      <c r="C11" s="54"/>
      <c r="D11" s="9">
        <f>B61+'Муниципальные районы'!P41</f>
        <v>5343873.2029499998</v>
      </c>
    </row>
    <row r="12" spans="1:8" x14ac:dyDescent="0.3">
      <c r="A12" s="44" t="str">
        <f>CONCATENATE("Остатки средств на ",G3,"ода")</f>
        <v>Остатки средств на 01.06.2017 года</v>
      </c>
      <c r="B12" s="45"/>
      <c r="C12" s="45"/>
      <c r="D12" s="8">
        <v>2224550.2999999998</v>
      </c>
    </row>
    <row r="13" spans="1:8" x14ac:dyDescent="0.3">
      <c r="A13" s="55" t="s">
        <v>14</v>
      </c>
      <c r="B13" s="56"/>
      <c r="C13" s="56"/>
      <c r="D13" s="8"/>
    </row>
    <row r="14" spans="1:8" x14ac:dyDescent="0.3">
      <c r="A14" s="55" t="s">
        <v>15</v>
      </c>
      <c r="B14" s="56"/>
      <c r="C14" s="56"/>
      <c r="D14" s="8">
        <f>SUM(D15:D15)</f>
        <v>2</v>
      </c>
    </row>
    <row r="15" spans="1:8" s="58" customFormat="1" ht="45.6" customHeight="1" x14ac:dyDescent="0.3">
      <c r="A15" s="57" t="s">
        <v>113</v>
      </c>
      <c r="B15" s="45"/>
      <c r="C15" s="45"/>
      <c r="D15" s="64">
        <v>2</v>
      </c>
    </row>
    <row r="16" spans="1:8" x14ac:dyDescent="0.3">
      <c r="A16" s="23"/>
      <c r="B16" s="24"/>
      <c r="C16" s="24"/>
      <c r="D16" s="22"/>
    </row>
    <row r="17" spans="1:4" x14ac:dyDescent="0.3">
      <c r="A17" s="25" t="s">
        <v>16</v>
      </c>
      <c r="B17" s="10"/>
      <c r="C17" s="10"/>
      <c r="D17" s="11"/>
    </row>
    <row r="18" spans="1:4" x14ac:dyDescent="0.3">
      <c r="A18" s="46" t="s">
        <v>17</v>
      </c>
      <c r="B18" s="48" t="s">
        <v>2</v>
      </c>
      <c r="C18" s="49" t="s">
        <v>3</v>
      </c>
      <c r="D18" s="50"/>
    </row>
    <row r="19" spans="1:4" ht="61.2" customHeight="1" x14ac:dyDescent="0.3">
      <c r="A19" s="47"/>
      <c r="B19" s="48"/>
      <c r="C19" s="26" t="s">
        <v>4</v>
      </c>
      <c r="D19" s="26" t="s">
        <v>5</v>
      </c>
    </row>
    <row r="20" spans="1:4" x14ac:dyDescent="0.3">
      <c r="A20" s="12" t="s">
        <v>70</v>
      </c>
      <c r="B20" s="37">
        <v>23926.554749999999</v>
      </c>
      <c r="C20" s="37">
        <v>11062.58857</v>
      </c>
      <c r="D20" s="37">
        <v>2919.3968199999999</v>
      </c>
    </row>
    <row r="21" spans="1:4" x14ac:dyDescent="0.3">
      <c r="A21" s="12" t="s">
        <v>71</v>
      </c>
      <c r="B21" s="37">
        <v>3856.6621500000001</v>
      </c>
      <c r="C21" s="37">
        <v>2635.0537300000001</v>
      </c>
      <c r="D21" s="37"/>
    </row>
    <row r="22" spans="1:4" x14ac:dyDescent="0.3">
      <c r="A22" s="12" t="s">
        <v>72</v>
      </c>
      <c r="B22" s="37">
        <v>2509.9124499999998</v>
      </c>
      <c r="C22" s="37">
        <v>1932.76142</v>
      </c>
      <c r="D22" s="37">
        <v>577.15102999999999</v>
      </c>
    </row>
    <row r="23" spans="1:4" x14ac:dyDescent="0.3">
      <c r="A23" s="12" t="s">
        <v>73</v>
      </c>
      <c r="B23" s="37">
        <v>70954.09031</v>
      </c>
      <c r="C23" s="37">
        <v>18801.583009999998</v>
      </c>
      <c r="D23" s="37">
        <v>5613.2480100000002</v>
      </c>
    </row>
    <row r="24" spans="1:4" ht="27.6" x14ac:dyDescent="0.3">
      <c r="A24" s="12" t="s">
        <v>74</v>
      </c>
      <c r="B24" s="37">
        <v>57237.339399999997</v>
      </c>
      <c r="C24" s="37">
        <v>4232.22541</v>
      </c>
      <c r="D24" s="37">
        <v>1084.9248500000001</v>
      </c>
    </row>
    <row r="25" spans="1:4" x14ac:dyDescent="0.3">
      <c r="A25" s="12" t="s">
        <v>75</v>
      </c>
      <c r="B25" s="37">
        <v>6641.9831800000002</v>
      </c>
      <c r="C25" s="37">
        <v>1983.1381699999999</v>
      </c>
      <c r="D25" s="37">
        <v>573.46523000000002</v>
      </c>
    </row>
    <row r="26" spans="1:4" x14ac:dyDescent="0.3">
      <c r="A26" s="12" t="s">
        <v>76</v>
      </c>
      <c r="B26" s="37">
        <v>18280.901669999999</v>
      </c>
      <c r="C26" s="37">
        <v>1222.7370599999999</v>
      </c>
      <c r="D26" s="37">
        <v>273.88677000000001</v>
      </c>
    </row>
    <row r="27" spans="1:4" ht="27.6" x14ac:dyDescent="0.3">
      <c r="A27" s="12" t="s">
        <v>77</v>
      </c>
      <c r="B27" s="37">
        <v>738161.18675999995</v>
      </c>
      <c r="C27" s="37">
        <v>2689.94382</v>
      </c>
      <c r="D27" s="37">
        <v>922.42863</v>
      </c>
    </row>
    <row r="28" spans="1:4" x14ac:dyDescent="0.3">
      <c r="A28" s="12" t="s">
        <v>78</v>
      </c>
      <c r="B28" s="37">
        <v>7798.3376699999999</v>
      </c>
      <c r="C28" s="37">
        <v>4226.3520600000002</v>
      </c>
      <c r="D28" s="37">
        <v>780.29651000000001</v>
      </c>
    </row>
    <row r="29" spans="1:4" x14ac:dyDescent="0.3">
      <c r="A29" s="12" t="s">
        <v>79</v>
      </c>
      <c r="B29" s="37">
        <v>75300.696689999997</v>
      </c>
      <c r="C29" s="37">
        <v>6016.2936900000004</v>
      </c>
      <c r="D29" s="37">
        <v>1704.6525999999999</v>
      </c>
    </row>
    <row r="30" spans="1:4" x14ac:dyDescent="0.3">
      <c r="A30" s="12" t="s">
        <v>80</v>
      </c>
      <c r="B30" s="37">
        <v>302077.54238</v>
      </c>
      <c r="C30" s="37">
        <v>4972.4914099999996</v>
      </c>
      <c r="D30" s="37">
        <v>1045.22694</v>
      </c>
    </row>
    <row r="31" spans="1:4" x14ac:dyDescent="0.3">
      <c r="A31" s="12" t="s">
        <v>81</v>
      </c>
      <c r="B31" s="37">
        <v>550213.15864000004</v>
      </c>
      <c r="C31" s="37">
        <v>14338.15638</v>
      </c>
      <c r="D31" s="37">
        <v>2403.2537900000002</v>
      </c>
    </row>
    <row r="32" spans="1:4" x14ac:dyDescent="0.3">
      <c r="A32" s="12" t="s">
        <v>82</v>
      </c>
      <c r="B32" s="37">
        <v>540969.31900999998</v>
      </c>
      <c r="C32" s="37">
        <v>19760.42814</v>
      </c>
      <c r="D32" s="37">
        <v>5847.0437700000002</v>
      </c>
    </row>
    <row r="33" spans="1:4" x14ac:dyDescent="0.3">
      <c r="A33" s="12" t="s">
        <v>83</v>
      </c>
      <c r="B33" s="37">
        <v>63151.433389999998</v>
      </c>
      <c r="C33" s="37">
        <v>1794.78673</v>
      </c>
      <c r="D33" s="37">
        <v>535.71411000000001</v>
      </c>
    </row>
    <row r="34" spans="1:4" ht="27.6" x14ac:dyDescent="0.3">
      <c r="A34" s="12" t="s">
        <v>84</v>
      </c>
      <c r="B34" s="37">
        <v>90592.77463</v>
      </c>
      <c r="C34" s="37">
        <v>54102.073409999997</v>
      </c>
      <c r="D34" s="37">
        <v>14509.19713</v>
      </c>
    </row>
    <row r="35" spans="1:4" x14ac:dyDescent="0.3">
      <c r="A35" s="12" t="s">
        <v>85</v>
      </c>
      <c r="B35" s="37">
        <v>11011.621450000001</v>
      </c>
      <c r="C35" s="37">
        <v>1243.9497799999999</v>
      </c>
      <c r="D35" s="37">
        <v>215.4143</v>
      </c>
    </row>
    <row r="36" spans="1:4" x14ac:dyDescent="0.3">
      <c r="A36" s="12" t="s">
        <v>86</v>
      </c>
      <c r="B36" s="37">
        <v>24364.93622</v>
      </c>
      <c r="C36" s="37">
        <v>1852.03576</v>
      </c>
      <c r="D36" s="37">
        <v>315.40240999999997</v>
      </c>
    </row>
    <row r="37" spans="1:4" x14ac:dyDescent="0.3">
      <c r="A37" s="12" t="s">
        <v>87</v>
      </c>
      <c r="B37" s="37">
        <v>6481.2113900000004</v>
      </c>
      <c r="C37" s="37">
        <v>3159.6345299999998</v>
      </c>
      <c r="D37" s="37">
        <v>728.08496000000002</v>
      </c>
    </row>
    <row r="38" spans="1:4" x14ac:dyDescent="0.3">
      <c r="A38" s="12" t="s">
        <v>88</v>
      </c>
      <c r="B38" s="37">
        <v>3038.24019</v>
      </c>
      <c r="C38" s="37">
        <v>1810.3873799999999</v>
      </c>
      <c r="D38" s="37">
        <v>484.52847000000003</v>
      </c>
    </row>
    <row r="39" spans="1:4" ht="27.6" x14ac:dyDescent="0.3">
      <c r="A39" s="12" t="s">
        <v>89</v>
      </c>
      <c r="B39" s="37">
        <v>43692.29378</v>
      </c>
      <c r="C39" s="37">
        <v>17477.444800000001</v>
      </c>
      <c r="D39" s="37">
        <v>5443.0448299999998</v>
      </c>
    </row>
    <row r="40" spans="1:4" x14ac:dyDescent="0.3">
      <c r="A40" s="12" t="s">
        <v>90</v>
      </c>
      <c r="B40" s="37">
        <v>14098.631799999999</v>
      </c>
      <c r="C40" s="37">
        <v>675.37514999999996</v>
      </c>
      <c r="D40" s="37">
        <v>267.44886000000002</v>
      </c>
    </row>
    <row r="41" spans="1:4" x14ac:dyDescent="0.3">
      <c r="A41" s="12" t="s">
        <v>91</v>
      </c>
      <c r="B41" s="37">
        <v>177120.50816999999</v>
      </c>
      <c r="C41" s="37">
        <v>6460.48758</v>
      </c>
      <c r="D41" s="37">
        <v>1642.90299</v>
      </c>
    </row>
    <row r="42" spans="1:4" x14ac:dyDescent="0.3">
      <c r="A42" s="12" t="s">
        <v>92</v>
      </c>
      <c r="B42" s="37">
        <v>23065.847259999999</v>
      </c>
      <c r="C42" s="37">
        <v>11628.987730000001</v>
      </c>
      <c r="D42" s="37">
        <v>3110.1895800000002</v>
      </c>
    </row>
    <row r="43" spans="1:4" x14ac:dyDescent="0.3">
      <c r="A43" s="12" t="s">
        <v>93</v>
      </c>
      <c r="B43" s="37">
        <v>3826.3583100000001</v>
      </c>
      <c r="C43" s="37">
        <v>2413.64779</v>
      </c>
      <c r="D43" s="37">
        <v>904.17256999999995</v>
      </c>
    </row>
    <row r="44" spans="1:4" x14ac:dyDescent="0.3">
      <c r="A44" s="12" t="s">
        <v>94</v>
      </c>
      <c r="B44" s="37">
        <v>1510.43966</v>
      </c>
      <c r="C44" s="37">
        <v>981.45500000000004</v>
      </c>
      <c r="D44" s="37">
        <v>315.71562</v>
      </c>
    </row>
    <row r="45" spans="1:4" x14ac:dyDescent="0.3">
      <c r="A45" s="12" t="s">
        <v>95</v>
      </c>
      <c r="B45" s="37">
        <v>2238.9304200000001</v>
      </c>
      <c r="C45" s="37">
        <v>1607.27901</v>
      </c>
      <c r="D45" s="37">
        <v>267.04737</v>
      </c>
    </row>
    <row r="46" spans="1:4" x14ac:dyDescent="0.3">
      <c r="A46" s="12" t="s">
        <v>96</v>
      </c>
      <c r="B46" s="37">
        <v>2054.6283699999999</v>
      </c>
      <c r="C46" s="37">
        <v>1494.27278</v>
      </c>
      <c r="D46" s="37">
        <v>465.11993999999999</v>
      </c>
    </row>
    <row r="47" spans="1:4" x14ac:dyDescent="0.3">
      <c r="A47" s="12" t="s">
        <v>97</v>
      </c>
      <c r="B47" s="37">
        <v>1488.7654600000001</v>
      </c>
      <c r="C47" s="37">
        <v>966.75827000000004</v>
      </c>
      <c r="D47" s="37">
        <v>264.08064000000002</v>
      </c>
    </row>
    <row r="48" spans="1:4" x14ac:dyDescent="0.3">
      <c r="A48" s="12" t="s">
        <v>98</v>
      </c>
      <c r="B48" s="37">
        <v>1451.7669900000001</v>
      </c>
      <c r="C48" s="37">
        <v>903.08726999999999</v>
      </c>
      <c r="D48" s="37">
        <v>279.83125999999999</v>
      </c>
    </row>
    <row r="49" spans="1:4" x14ac:dyDescent="0.3">
      <c r="A49" s="12" t="s">
        <v>99</v>
      </c>
      <c r="B49" s="37">
        <v>3318.0281399999999</v>
      </c>
      <c r="C49" s="37">
        <v>1792.4327900000001</v>
      </c>
      <c r="D49" s="37">
        <v>511.90543000000002</v>
      </c>
    </row>
    <row r="50" spans="1:4" x14ac:dyDescent="0.3">
      <c r="A50" s="12" t="s">
        <v>100</v>
      </c>
      <c r="B50" s="37">
        <v>550133.35638999997</v>
      </c>
      <c r="C50" s="37">
        <v>21248.102289999999</v>
      </c>
      <c r="D50" s="37">
        <v>6259.0892299999996</v>
      </c>
    </row>
    <row r="51" spans="1:4" ht="27.6" x14ac:dyDescent="0.3">
      <c r="A51" s="12" t="s">
        <v>101</v>
      </c>
      <c r="B51" s="37">
        <v>74.515919999999994</v>
      </c>
      <c r="C51" s="37">
        <v>54.853999999999999</v>
      </c>
      <c r="D51" s="37"/>
    </row>
    <row r="52" spans="1:4" x14ac:dyDescent="0.3">
      <c r="A52" s="12" t="s">
        <v>102</v>
      </c>
      <c r="B52" s="37">
        <v>3264.68543</v>
      </c>
      <c r="C52" s="37">
        <v>1812.75836</v>
      </c>
      <c r="D52" s="37">
        <v>499.9205</v>
      </c>
    </row>
    <row r="53" spans="1:4" x14ac:dyDescent="0.3">
      <c r="A53" s="12" t="s">
        <v>103</v>
      </c>
      <c r="B53" s="37">
        <v>6848.16543</v>
      </c>
      <c r="C53" s="37">
        <v>1569.09979</v>
      </c>
      <c r="D53" s="37">
        <v>442.40275000000003</v>
      </c>
    </row>
    <row r="54" spans="1:4" x14ac:dyDescent="0.3">
      <c r="A54" s="12" t="s">
        <v>104</v>
      </c>
      <c r="B54" s="37">
        <v>125069.00569000001</v>
      </c>
      <c r="C54" s="37">
        <v>1799.8916899999999</v>
      </c>
      <c r="D54" s="37">
        <v>186.90772000000001</v>
      </c>
    </row>
    <row r="55" spans="1:4" x14ac:dyDescent="0.3">
      <c r="A55" s="12" t="s">
        <v>105</v>
      </c>
      <c r="B55" s="37">
        <v>46336.152320000001</v>
      </c>
      <c r="C55" s="37">
        <v>12874.464889999999</v>
      </c>
      <c r="D55" s="37">
        <v>4384.0281699999996</v>
      </c>
    </row>
    <row r="56" spans="1:4" x14ac:dyDescent="0.3">
      <c r="A56" s="12" t="s">
        <v>106</v>
      </c>
      <c r="B56" s="37">
        <v>2750.1658200000002</v>
      </c>
      <c r="C56" s="37">
        <v>1249.44462</v>
      </c>
      <c r="D56" s="37">
        <v>280</v>
      </c>
    </row>
    <row r="57" spans="1:4" x14ac:dyDescent="0.3">
      <c r="A57" s="12" t="s">
        <v>107</v>
      </c>
      <c r="B57" s="37">
        <v>4151.33338</v>
      </c>
      <c r="C57" s="37">
        <v>1293.0313799999999</v>
      </c>
      <c r="D57" s="37">
        <v>379.51897000000002</v>
      </c>
    </row>
    <row r="58" spans="1:4" x14ac:dyDescent="0.3">
      <c r="A58" s="12" t="s">
        <v>108</v>
      </c>
      <c r="B58" s="37">
        <v>2213.9939100000001</v>
      </c>
      <c r="C58" s="37">
        <v>1569.52034</v>
      </c>
      <c r="D58" s="37">
        <v>298.39375999999999</v>
      </c>
    </row>
    <row r="59" spans="1:4" x14ac:dyDescent="0.3">
      <c r="A59" s="12" t="s">
        <v>109</v>
      </c>
      <c r="B59" s="37">
        <v>23254.518670000001</v>
      </c>
      <c r="C59" s="37">
        <v>1987.29079</v>
      </c>
      <c r="D59" s="37">
        <v>724.03003999999999</v>
      </c>
    </row>
    <row r="60" spans="1:4" x14ac:dyDescent="0.3">
      <c r="A60" s="12" t="s">
        <v>110</v>
      </c>
      <c r="B60" s="37">
        <v>582.95800999999994</v>
      </c>
      <c r="C60" s="37">
        <v>246.85571999999999</v>
      </c>
      <c r="D60" s="37">
        <v>186.68817000000001</v>
      </c>
    </row>
    <row r="61" spans="1:4" x14ac:dyDescent="0.3">
      <c r="A61" s="27" t="s">
        <v>2</v>
      </c>
      <c r="B61" s="38">
        <v>3635112.9516599998</v>
      </c>
      <c r="C61" s="38">
        <v>249943.16250000001</v>
      </c>
      <c r="D61" s="38">
        <v>67645.754730000001</v>
      </c>
    </row>
  </sheetData>
  <mergeCells count="16">
    <mergeCell ref="A7:C7"/>
    <mergeCell ref="A15:C15"/>
    <mergeCell ref="A1:D1"/>
    <mergeCell ref="A2:D2"/>
    <mergeCell ref="A5:C5"/>
    <mergeCell ref="A12:C12"/>
    <mergeCell ref="A18:A19"/>
    <mergeCell ref="B18:B19"/>
    <mergeCell ref="C18:D18"/>
    <mergeCell ref="A6:C6"/>
    <mergeCell ref="A8:C8"/>
    <mergeCell ref="A9:C9"/>
    <mergeCell ref="A10:C10"/>
    <mergeCell ref="A11:C11"/>
    <mergeCell ref="A13:C13"/>
    <mergeCell ref="A14:C14"/>
  </mergeCells>
  <pageMargins left="0.70866141732283472" right="0.46" top="0.47" bottom="0.49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D5" sqref="D5"/>
    </sheetView>
  </sheetViews>
  <sheetFormatPr defaultRowHeight="14.4" x14ac:dyDescent="0.3"/>
  <cols>
    <col min="1" max="1" width="39.2187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6640625" customWidth="1"/>
    <col min="7" max="7" width="13.5546875" customWidth="1"/>
    <col min="8" max="8" width="11.5546875" customWidth="1"/>
    <col min="9" max="9" width="10.88671875" customWidth="1"/>
    <col min="10" max="10" width="8.8867187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33203125" customWidth="1"/>
  </cols>
  <sheetData>
    <row r="1" spans="1:20" s="17" customFormat="1" ht="15.6" x14ac:dyDescent="0.3">
      <c r="A1" s="20"/>
      <c r="C1" s="18" t="s">
        <v>8</v>
      </c>
    </row>
    <row r="2" spans="1:20" s="60" customFormat="1" ht="15.6" x14ac:dyDescent="0.3">
      <c r="A2" s="62"/>
      <c r="C2" s="61"/>
    </row>
    <row r="3" spans="1:20" x14ac:dyDescent="0.3">
      <c r="A3" s="21" t="str">
        <f>TEXT(EndData2,"[$-FC19]ДД.ММ.ГГГ")</f>
        <v>00.01.1900</v>
      </c>
      <c r="C3" s="13"/>
      <c r="P3" s="15" t="s">
        <v>7</v>
      </c>
    </row>
    <row r="4" spans="1:20" s="16" customFormat="1" ht="52.8" x14ac:dyDescent="0.25">
      <c r="A4" s="19" t="s">
        <v>18</v>
      </c>
      <c r="B4" s="35" t="s">
        <v>19</v>
      </c>
      <c r="C4" s="36" t="s">
        <v>20</v>
      </c>
      <c r="D4" s="36" t="s">
        <v>21</v>
      </c>
      <c r="E4" s="36" t="s">
        <v>22</v>
      </c>
      <c r="F4" s="36" t="s">
        <v>23</v>
      </c>
      <c r="G4" s="36" t="s">
        <v>24</v>
      </c>
      <c r="H4" s="36" t="s">
        <v>25</v>
      </c>
      <c r="I4" s="36" t="s">
        <v>26</v>
      </c>
      <c r="J4" s="36" t="s">
        <v>27</v>
      </c>
      <c r="K4" s="36" t="s">
        <v>28</v>
      </c>
      <c r="L4" s="36" t="s">
        <v>29</v>
      </c>
      <c r="M4" s="36" t="s">
        <v>30</v>
      </c>
      <c r="N4" s="36" t="s">
        <v>31</v>
      </c>
      <c r="O4" s="36" t="s">
        <v>32</v>
      </c>
      <c r="P4" s="14" t="s">
        <v>6</v>
      </c>
    </row>
    <row r="5" spans="1:20" ht="27.6" x14ac:dyDescent="0.3">
      <c r="A5" s="34" t="s">
        <v>33</v>
      </c>
      <c r="B5" s="39"/>
      <c r="C5" s="39"/>
      <c r="D5" s="39"/>
      <c r="E5" s="39"/>
      <c r="F5" s="39"/>
      <c r="G5" s="39"/>
      <c r="H5" s="39"/>
      <c r="I5" s="39"/>
      <c r="J5" s="39">
        <v>1368.25</v>
      </c>
      <c r="K5" s="39">
        <v>185.25919999999999</v>
      </c>
      <c r="L5" s="39"/>
      <c r="M5" s="39"/>
      <c r="N5" s="39"/>
      <c r="O5" s="39"/>
      <c r="P5" s="40">
        <v>1553.5092</v>
      </c>
      <c r="Q5" s="33"/>
      <c r="R5" s="33"/>
      <c r="S5" s="33"/>
      <c r="T5" s="33"/>
    </row>
    <row r="6" spans="1:20" ht="41.4" x14ac:dyDescent="0.3">
      <c r="A6" s="34" t="s">
        <v>34</v>
      </c>
      <c r="B6" s="39"/>
      <c r="C6" s="39">
        <v>18266.833999999999</v>
      </c>
      <c r="D6" s="39">
        <v>19454.166000000001</v>
      </c>
      <c r="E6" s="39"/>
      <c r="F6" s="39"/>
      <c r="G6" s="39"/>
      <c r="H6" s="39">
        <v>6873.7493999999997</v>
      </c>
      <c r="I6" s="39">
        <v>8700</v>
      </c>
      <c r="J6" s="39">
        <v>829.83299999999997</v>
      </c>
      <c r="K6" s="39">
        <v>5304.0442000000003</v>
      </c>
      <c r="L6" s="39"/>
      <c r="M6" s="39"/>
      <c r="N6" s="39">
        <v>12875.279640000001</v>
      </c>
      <c r="O6" s="39"/>
      <c r="P6" s="40">
        <v>72303.906239999997</v>
      </c>
      <c r="Q6" s="33"/>
      <c r="R6" s="33"/>
      <c r="S6" s="33"/>
      <c r="T6" s="33"/>
    </row>
    <row r="7" spans="1:20" ht="41.4" x14ac:dyDescent="0.3">
      <c r="A7" s="34" t="s">
        <v>35</v>
      </c>
      <c r="B7" s="39">
        <v>33239.33165</v>
      </c>
      <c r="C7" s="39">
        <v>680</v>
      </c>
      <c r="D7" s="39">
        <v>75</v>
      </c>
      <c r="E7" s="39"/>
      <c r="F7" s="39"/>
      <c r="G7" s="39">
        <v>75</v>
      </c>
      <c r="H7" s="39"/>
      <c r="I7" s="39"/>
      <c r="J7" s="39">
        <v>154.166</v>
      </c>
      <c r="K7" s="39"/>
      <c r="L7" s="39"/>
      <c r="M7" s="39"/>
      <c r="N7" s="39">
        <v>116.95319000000001</v>
      </c>
      <c r="O7" s="39"/>
      <c r="P7" s="40">
        <v>34340.450839999998</v>
      </c>
      <c r="Q7" s="33"/>
      <c r="R7" s="33"/>
      <c r="S7" s="33"/>
      <c r="T7" s="33"/>
    </row>
    <row r="8" spans="1:20" ht="69" x14ac:dyDescent="0.3">
      <c r="A8" s="34" t="s">
        <v>36</v>
      </c>
      <c r="B8" s="39">
        <v>78110</v>
      </c>
      <c r="C8" s="39">
        <v>79925.569350000005</v>
      </c>
      <c r="D8" s="39">
        <v>16959.332999999999</v>
      </c>
      <c r="E8" s="39"/>
      <c r="F8" s="39"/>
      <c r="G8" s="39">
        <v>17788.25</v>
      </c>
      <c r="H8" s="39">
        <v>7151.9714000000004</v>
      </c>
      <c r="I8" s="39">
        <v>7000</v>
      </c>
      <c r="J8" s="39">
        <v>29470.936000000002</v>
      </c>
      <c r="K8" s="39">
        <v>2940.2365</v>
      </c>
      <c r="L8" s="39"/>
      <c r="M8" s="39"/>
      <c r="N8" s="39">
        <v>12326.501399999999</v>
      </c>
      <c r="O8" s="39"/>
      <c r="P8" s="40">
        <v>251672.79764999999</v>
      </c>
      <c r="Q8" s="33"/>
      <c r="R8" s="33"/>
      <c r="S8" s="33"/>
      <c r="T8" s="33"/>
    </row>
    <row r="9" spans="1:20" ht="110.4" x14ac:dyDescent="0.3">
      <c r="A9" s="34" t="s">
        <v>37</v>
      </c>
      <c r="B9" s="39">
        <v>99375.275999999998</v>
      </c>
      <c r="C9" s="39">
        <v>427.5</v>
      </c>
      <c r="D9" s="39">
        <v>82.4</v>
      </c>
      <c r="E9" s="39"/>
      <c r="F9" s="39">
        <v>90</v>
      </c>
      <c r="G9" s="39"/>
      <c r="H9" s="39"/>
      <c r="I9" s="39">
        <v>122.9</v>
      </c>
      <c r="J9" s="39">
        <v>2957.10934</v>
      </c>
      <c r="K9" s="39"/>
      <c r="L9" s="39">
        <v>70.275000000000006</v>
      </c>
      <c r="M9" s="39"/>
      <c r="N9" s="39">
        <v>165.4</v>
      </c>
      <c r="O9" s="39">
        <v>68.733000000000004</v>
      </c>
      <c r="P9" s="40">
        <v>103359.59334000001</v>
      </c>
      <c r="Q9" s="33"/>
      <c r="R9" s="33"/>
      <c r="S9" s="33"/>
      <c r="T9" s="33"/>
    </row>
    <row r="10" spans="1:20" ht="82.8" x14ac:dyDescent="0.3">
      <c r="A10" s="34" t="s">
        <v>38</v>
      </c>
      <c r="B10" s="39"/>
      <c r="C10" s="39">
        <v>118650.39586999999</v>
      </c>
      <c r="D10" s="39">
        <v>633.05888000000004</v>
      </c>
      <c r="E10" s="39"/>
      <c r="F10" s="39"/>
      <c r="G10" s="39">
        <v>3281.1583900000001</v>
      </c>
      <c r="H10" s="39"/>
      <c r="I10" s="39"/>
      <c r="J10" s="39"/>
      <c r="K10" s="39"/>
      <c r="L10" s="39"/>
      <c r="M10" s="39"/>
      <c r="N10" s="39"/>
      <c r="O10" s="39"/>
      <c r="P10" s="40">
        <v>122564.61314</v>
      </c>
      <c r="Q10" s="33"/>
      <c r="R10" s="33"/>
      <c r="S10" s="33"/>
      <c r="T10" s="33"/>
    </row>
    <row r="11" spans="1:20" ht="96.6" x14ac:dyDescent="0.3">
      <c r="A11" s="34" t="s">
        <v>39</v>
      </c>
      <c r="B11" s="39">
        <v>91.1</v>
      </c>
      <c r="C11" s="39"/>
      <c r="D11" s="39"/>
      <c r="E11" s="39"/>
      <c r="F11" s="39"/>
      <c r="G11" s="39"/>
      <c r="H11" s="39"/>
      <c r="I11" s="39"/>
      <c r="J11" s="39">
        <v>30.146000000000001</v>
      </c>
      <c r="K11" s="39">
        <v>3.1080000000000001</v>
      </c>
      <c r="L11" s="39">
        <v>12.29508</v>
      </c>
      <c r="M11" s="39">
        <v>10.587429999999999</v>
      </c>
      <c r="N11" s="39">
        <v>12.29508</v>
      </c>
      <c r="O11" s="39"/>
      <c r="P11" s="40">
        <v>159.53158999999999</v>
      </c>
      <c r="Q11" s="33"/>
      <c r="R11" s="33"/>
      <c r="S11" s="33"/>
      <c r="T11" s="33"/>
    </row>
    <row r="12" spans="1:20" ht="82.8" x14ac:dyDescent="0.3">
      <c r="A12" s="34" t="s">
        <v>40</v>
      </c>
      <c r="B12" s="39"/>
      <c r="C12" s="39">
        <v>4003.1669999999999</v>
      </c>
      <c r="D12" s="39">
        <v>632</v>
      </c>
      <c r="E12" s="39"/>
      <c r="F12" s="39">
        <v>142.666</v>
      </c>
      <c r="G12" s="39">
        <v>612</v>
      </c>
      <c r="H12" s="39">
        <v>153.27199999999999</v>
      </c>
      <c r="I12" s="39">
        <v>43</v>
      </c>
      <c r="J12" s="39"/>
      <c r="K12" s="39"/>
      <c r="L12" s="39">
        <v>258.56319999999999</v>
      </c>
      <c r="M12" s="39">
        <v>232.333</v>
      </c>
      <c r="N12" s="39">
        <v>260.98647</v>
      </c>
      <c r="O12" s="39">
        <v>142.90899999999999</v>
      </c>
      <c r="P12" s="40">
        <v>6480.8966700000001</v>
      </c>
      <c r="Q12" s="33"/>
      <c r="R12" s="33"/>
      <c r="S12" s="33"/>
      <c r="T12" s="33"/>
    </row>
    <row r="13" spans="1:20" ht="96.6" x14ac:dyDescent="0.3">
      <c r="A13" s="34" t="s">
        <v>41</v>
      </c>
      <c r="B13" s="39">
        <v>300.54500000000002</v>
      </c>
      <c r="C13" s="39">
        <v>258.334</v>
      </c>
      <c r="D13" s="39">
        <v>172.25</v>
      </c>
      <c r="E13" s="39">
        <v>70</v>
      </c>
      <c r="F13" s="39">
        <v>86.082999999999998</v>
      </c>
      <c r="G13" s="39">
        <v>86.083330000000004</v>
      </c>
      <c r="H13" s="39">
        <v>86.048900000000003</v>
      </c>
      <c r="I13" s="39">
        <v>70</v>
      </c>
      <c r="J13" s="39">
        <v>77.507000000000005</v>
      </c>
      <c r="K13" s="39"/>
      <c r="L13" s="39">
        <v>185.5924</v>
      </c>
      <c r="M13" s="39">
        <v>75.5</v>
      </c>
      <c r="N13" s="39">
        <v>92.796199999999999</v>
      </c>
      <c r="O13" s="39">
        <v>243.94499999999999</v>
      </c>
      <c r="P13" s="40">
        <v>1804.6848299999999</v>
      </c>
      <c r="Q13" s="33"/>
      <c r="R13" s="33"/>
      <c r="S13" s="33"/>
      <c r="T13" s="33"/>
    </row>
    <row r="14" spans="1:20" ht="55.2" x14ac:dyDescent="0.3">
      <c r="A14" s="34" t="s">
        <v>42</v>
      </c>
      <c r="B14" s="39">
        <v>485</v>
      </c>
      <c r="C14" s="39">
        <v>356.16699999999997</v>
      </c>
      <c r="D14" s="39">
        <v>260</v>
      </c>
      <c r="E14" s="39">
        <v>368.5</v>
      </c>
      <c r="F14" s="39"/>
      <c r="G14" s="39">
        <v>265</v>
      </c>
      <c r="H14" s="39">
        <v>87.995000000000005</v>
      </c>
      <c r="I14" s="39">
        <v>252.05</v>
      </c>
      <c r="J14" s="39">
        <v>290.68</v>
      </c>
      <c r="K14" s="39">
        <v>65.099999999999994</v>
      </c>
      <c r="L14" s="39">
        <v>267.00740000000002</v>
      </c>
      <c r="M14" s="39">
        <v>80</v>
      </c>
      <c r="N14" s="39">
        <v>79</v>
      </c>
      <c r="O14" s="39">
        <v>4.9160000000000004</v>
      </c>
      <c r="P14" s="40">
        <v>2861.4153999999999</v>
      </c>
      <c r="Q14" s="33"/>
      <c r="R14" s="33"/>
      <c r="S14" s="33"/>
      <c r="T14" s="33"/>
    </row>
    <row r="15" spans="1:20" ht="82.8" x14ac:dyDescent="0.3">
      <c r="A15" s="34" t="s">
        <v>43</v>
      </c>
      <c r="B15" s="39">
        <v>1200</v>
      </c>
      <c r="C15" s="39">
        <v>1150.1279999999999</v>
      </c>
      <c r="D15" s="39">
        <v>233</v>
      </c>
      <c r="E15" s="39">
        <v>184.1</v>
      </c>
      <c r="F15" s="39">
        <v>135.4</v>
      </c>
      <c r="G15" s="39">
        <v>151.69999999999999</v>
      </c>
      <c r="H15" s="39">
        <v>132.005</v>
      </c>
      <c r="I15" s="39">
        <v>86.15</v>
      </c>
      <c r="J15" s="39">
        <v>432.65600000000001</v>
      </c>
      <c r="K15" s="39">
        <v>295.10000000000002</v>
      </c>
      <c r="L15" s="39">
        <v>191.19955999999999</v>
      </c>
      <c r="M15" s="39">
        <v>278.17</v>
      </c>
      <c r="N15" s="39">
        <v>321</v>
      </c>
      <c r="O15" s="39">
        <v>252.00862000000001</v>
      </c>
      <c r="P15" s="40">
        <v>5042.6171800000002</v>
      </c>
      <c r="Q15" s="33"/>
      <c r="R15" s="33"/>
      <c r="S15" s="33"/>
      <c r="T15" s="33"/>
    </row>
    <row r="16" spans="1:20" ht="110.4" x14ac:dyDescent="0.3">
      <c r="A16" s="34" t="s">
        <v>44</v>
      </c>
      <c r="B16" s="39">
        <v>24356.01613</v>
      </c>
      <c r="C16" s="39">
        <v>2085.4133999999999</v>
      </c>
      <c r="D16" s="39">
        <v>175</v>
      </c>
      <c r="E16" s="39"/>
      <c r="F16" s="39"/>
      <c r="G16" s="39"/>
      <c r="H16" s="39"/>
      <c r="I16" s="39"/>
      <c r="J16" s="39">
        <v>280</v>
      </c>
      <c r="K16" s="39"/>
      <c r="L16" s="39"/>
      <c r="M16" s="39"/>
      <c r="N16" s="39"/>
      <c r="O16" s="39"/>
      <c r="P16" s="40">
        <v>26896.429530000001</v>
      </c>
      <c r="Q16" s="33"/>
      <c r="R16" s="33"/>
      <c r="S16" s="33"/>
      <c r="T16" s="33"/>
    </row>
    <row r="17" spans="1:20" ht="110.4" x14ac:dyDescent="0.3">
      <c r="A17" s="34" t="s">
        <v>45</v>
      </c>
      <c r="B17" s="39"/>
      <c r="C17" s="39">
        <v>4108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>
        <v>4108</v>
      </c>
      <c r="Q17" s="33"/>
      <c r="R17" s="33"/>
      <c r="S17" s="33"/>
      <c r="T17" s="33"/>
    </row>
    <row r="18" spans="1:20" ht="96.6" x14ac:dyDescent="0.3">
      <c r="A18" s="34" t="s">
        <v>46</v>
      </c>
      <c r="B18" s="39">
        <v>150.03</v>
      </c>
      <c r="C18" s="39">
        <v>218.89</v>
      </c>
      <c r="D18" s="39"/>
      <c r="E18" s="39"/>
      <c r="F18" s="39"/>
      <c r="G18" s="39">
        <v>28.131</v>
      </c>
      <c r="H18" s="39"/>
      <c r="I18" s="39"/>
      <c r="J18" s="39">
        <v>37.5</v>
      </c>
      <c r="K18" s="39"/>
      <c r="L18" s="39"/>
      <c r="M18" s="39">
        <v>11.42</v>
      </c>
      <c r="N18" s="39"/>
      <c r="O18" s="39"/>
      <c r="P18" s="40">
        <v>445.971</v>
      </c>
      <c r="Q18" s="33"/>
      <c r="R18" s="33"/>
      <c r="S18" s="33"/>
      <c r="T18" s="33"/>
    </row>
    <row r="19" spans="1:20" ht="345" x14ac:dyDescent="0.3">
      <c r="A19" s="34" t="s">
        <v>47</v>
      </c>
      <c r="B19" s="39">
        <v>10000</v>
      </c>
      <c r="C19" s="39">
        <v>11009.21688</v>
      </c>
      <c r="D19" s="39">
        <v>2100</v>
      </c>
      <c r="E19" s="39">
        <v>1750</v>
      </c>
      <c r="F19" s="39">
        <v>215</v>
      </c>
      <c r="G19" s="39">
        <v>2500</v>
      </c>
      <c r="H19" s="39">
        <v>1050</v>
      </c>
      <c r="I19" s="39">
        <v>52.3</v>
      </c>
      <c r="J19" s="39">
        <v>4050</v>
      </c>
      <c r="K19" s="39">
        <v>1740</v>
      </c>
      <c r="L19" s="39">
        <v>1430.5</v>
      </c>
      <c r="M19" s="39">
        <v>1378.2</v>
      </c>
      <c r="N19" s="39">
        <v>1822.9159999999999</v>
      </c>
      <c r="O19" s="39">
        <v>1171.002</v>
      </c>
      <c r="P19" s="40">
        <v>40269.134879999998</v>
      </c>
      <c r="Q19" s="33"/>
      <c r="R19" s="33"/>
      <c r="S19" s="33"/>
      <c r="T19" s="33"/>
    </row>
    <row r="20" spans="1:20" ht="165.6" x14ac:dyDescent="0.3">
      <c r="A20" s="34" t="s">
        <v>48</v>
      </c>
      <c r="B20" s="39">
        <v>51000</v>
      </c>
      <c r="C20" s="39">
        <v>254000</v>
      </c>
      <c r="D20" s="39">
        <v>43526.004999999997</v>
      </c>
      <c r="E20" s="39">
        <v>38670</v>
      </c>
      <c r="F20" s="39">
        <v>14228.9</v>
      </c>
      <c r="G20" s="39">
        <v>54573.766000000003</v>
      </c>
      <c r="H20" s="39">
        <v>20688.407999999999</v>
      </c>
      <c r="I20" s="39">
        <v>8670</v>
      </c>
      <c r="J20" s="39">
        <v>61242.790679999998</v>
      </c>
      <c r="K20" s="39">
        <v>19588.522000000001</v>
      </c>
      <c r="L20" s="39">
        <v>10000</v>
      </c>
      <c r="M20" s="39"/>
      <c r="N20" s="39">
        <v>27979.426469999999</v>
      </c>
      <c r="O20" s="39">
        <v>24128.492020000002</v>
      </c>
      <c r="P20" s="40">
        <v>628296.31016999995</v>
      </c>
      <c r="Q20" s="33"/>
      <c r="R20" s="33"/>
      <c r="S20" s="33"/>
      <c r="T20" s="33"/>
    </row>
    <row r="21" spans="1:20" ht="96.6" x14ac:dyDescent="0.3">
      <c r="A21" s="34" t="s">
        <v>49</v>
      </c>
      <c r="B21" s="39">
        <v>8150</v>
      </c>
      <c r="C21" s="39">
        <v>3016.7550000000001</v>
      </c>
      <c r="D21" s="39">
        <v>905</v>
      </c>
      <c r="E21" s="39">
        <v>630</v>
      </c>
      <c r="F21" s="39">
        <v>300</v>
      </c>
      <c r="G21" s="39">
        <v>1529</v>
      </c>
      <c r="H21" s="39">
        <v>900</v>
      </c>
      <c r="I21" s="39">
        <v>65</v>
      </c>
      <c r="J21" s="39">
        <v>1170</v>
      </c>
      <c r="K21" s="39">
        <v>638.70000000000005</v>
      </c>
      <c r="L21" s="39">
        <v>536.5</v>
      </c>
      <c r="M21" s="39"/>
      <c r="N21" s="39">
        <v>718.44</v>
      </c>
      <c r="O21" s="39">
        <v>100</v>
      </c>
      <c r="P21" s="40">
        <v>18659.395</v>
      </c>
      <c r="Q21" s="33"/>
      <c r="R21" s="33"/>
      <c r="S21" s="33"/>
      <c r="T21" s="33"/>
    </row>
    <row r="22" spans="1:20" ht="138" x14ac:dyDescent="0.3">
      <c r="A22" s="34" t="s">
        <v>50</v>
      </c>
      <c r="B22" s="39">
        <v>154.83600000000001</v>
      </c>
      <c r="C22" s="39">
        <v>14.892440000000001</v>
      </c>
      <c r="D22" s="39"/>
      <c r="E22" s="39"/>
      <c r="F22" s="39"/>
      <c r="G22" s="39"/>
      <c r="H22" s="39">
        <v>1.43</v>
      </c>
      <c r="I22" s="39"/>
      <c r="J22" s="39">
        <v>7.45</v>
      </c>
      <c r="K22" s="39">
        <v>4.0101599999999999</v>
      </c>
      <c r="L22" s="39"/>
      <c r="M22" s="39"/>
      <c r="N22" s="39"/>
      <c r="O22" s="39"/>
      <c r="P22" s="40">
        <v>182.61859999999999</v>
      </c>
      <c r="Q22" s="33"/>
      <c r="R22" s="33"/>
      <c r="S22" s="33"/>
      <c r="T22" s="33"/>
    </row>
    <row r="23" spans="1:20" ht="82.8" x14ac:dyDescent="0.3">
      <c r="A23" s="34" t="s">
        <v>51</v>
      </c>
      <c r="B23" s="39">
        <v>450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>
        <v>450</v>
      </c>
      <c r="Q23" s="33"/>
      <c r="R23" s="33"/>
      <c r="S23" s="33"/>
      <c r="T23" s="33"/>
    </row>
    <row r="24" spans="1:20" ht="138" x14ac:dyDescent="0.3">
      <c r="A24" s="34" t="s">
        <v>52</v>
      </c>
      <c r="B24" s="39">
        <v>7010.59</v>
      </c>
      <c r="C24" s="39">
        <v>2828</v>
      </c>
      <c r="D24" s="39">
        <v>505</v>
      </c>
      <c r="E24" s="39">
        <v>230</v>
      </c>
      <c r="F24" s="39">
        <v>79</v>
      </c>
      <c r="G24" s="39">
        <v>300</v>
      </c>
      <c r="H24" s="39">
        <v>51.237000000000002</v>
      </c>
      <c r="I24" s="39">
        <v>59.5</v>
      </c>
      <c r="J24" s="39">
        <v>1001</v>
      </c>
      <c r="K24" s="39">
        <v>223</v>
      </c>
      <c r="L24" s="39">
        <v>1398.019</v>
      </c>
      <c r="M24" s="39">
        <v>57</v>
      </c>
      <c r="N24" s="39">
        <v>621.65200000000004</v>
      </c>
      <c r="O24" s="39">
        <v>391.25815999999998</v>
      </c>
      <c r="P24" s="40">
        <v>14755.256160000001</v>
      </c>
      <c r="Q24" s="33"/>
      <c r="R24" s="33"/>
      <c r="S24" s="33"/>
      <c r="T24" s="33"/>
    </row>
    <row r="25" spans="1:20" ht="138" x14ac:dyDescent="0.3">
      <c r="A25" s="34" t="s">
        <v>53</v>
      </c>
      <c r="B25" s="39">
        <v>31931.7</v>
      </c>
      <c r="C25" s="39">
        <v>63873.089</v>
      </c>
      <c r="D25" s="39">
        <v>10334.713</v>
      </c>
      <c r="E25" s="39">
        <v>7570</v>
      </c>
      <c r="F25" s="39">
        <v>2079.8000000000002</v>
      </c>
      <c r="G25" s="39">
        <v>7601.1</v>
      </c>
      <c r="H25" s="39">
        <v>2578.9416700000002</v>
      </c>
      <c r="I25" s="39">
        <v>1100</v>
      </c>
      <c r="J25" s="39">
        <v>20054.101999999999</v>
      </c>
      <c r="K25" s="39">
        <v>3652.0129999999999</v>
      </c>
      <c r="L25" s="39">
        <v>2028.88</v>
      </c>
      <c r="M25" s="39"/>
      <c r="N25" s="39">
        <v>6640.8230599999997</v>
      </c>
      <c r="O25" s="39">
        <v>5768.6200600000002</v>
      </c>
      <c r="P25" s="40">
        <v>165213.78179000001</v>
      </c>
      <c r="Q25" s="33"/>
      <c r="R25" s="33"/>
      <c r="S25" s="33"/>
      <c r="T25" s="33"/>
    </row>
    <row r="26" spans="1:20" ht="69" x14ac:dyDescent="0.3">
      <c r="A26" s="34" t="s">
        <v>54</v>
      </c>
      <c r="B26" s="39">
        <v>39083.919900000001</v>
      </c>
      <c r="C26" s="39">
        <v>8044.7870000000003</v>
      </c>
      <c r="D26" s="39">
        <v>3460</v>
      </c>
      <c r="E26" s="39">
        <v>1807.75</v>
      </c>
      <c r="F26" s="39">
        <v>250</v>
      </c>
      <c r="G26" s="39">
        <v>2000</v>
      </c>
      <c r="H26" s="39">
        <v>319.66800000000001</v>
      </c>
      <c r="I26" s="39">
        <v>185</v>
      </c>
      <c r="J26" s="39">
        <v>1865.0830000000001</v>
      </c>
      <c r="K26" s="39">
        <v>839.47</v>
      </c>
      <c r="L26" s="39">
        <v>471.36243999999999</v>
      </c>
      <c r="M26" s="39">
        <v>400</v>
      </c>
      <c r="N26" s="39">
        <v>2288.8643200000001</v>
      </c>
      <c r="O26" s="39">
        <v>1659.7270000000001</v>
      </c>
      <c r="P26" s="40">
        <v>62675.631659999999</v>
      </c>
      <c r="Q26" s="33"/>
      <c r="R26" s="33"/>
      <c r="S26" s="33"/>
      <c r="T26" s="33"/>
    </row>
    <row r="27" spans="1:20" ht="96.6" x14ac:dyDescent="0.3">
      <c r="A27" s="34" t="s">
        <v>55</v>
      </c>
      <c r="B27" s="39">
        <v>1000</v>
      </c>
      <c r="C27" s="39">
        <v>2632.2150000000001</v>
      </c>
      <c r="D27" s="39">
        <v>400</v>
      </c>
      <c r="E27" s="39">
        <v>390</v>
      </c>
      <c r="F27" s="39">
        <v>55</v>
      </c>
      <c r="G27" s="39">
        <v>951.52599999999995</v>
      </c>
      <c r="H27" s="39">
        <v>296.19499999999999</v>
      </c>
      <c r="I27" s="39">
        <v>69</v>
      </c>
      <c r="J27" s="39">
        <v>1693.37</v>
      </c>
      <c r="K27" s="39">
        <v>240.499</v>
      </c>
      <c r="L27" s="39"/>
      <c r="M27" s="39"/>
      <c r="N27" s="39">
        <v>140.417</v>
      </c>
      <c r="O27" s="39">
        <v>322.51853999999997</v>
      </c>
      <c r="P27" s="40">
        <v>8190.7405399999998</v>
      </c>
      <c r="Q27" s="33"/>
      <c r="R27" s="33"/>
      <c r="S27" s="33"/>
      <c r="T27" s="33"/>
    </row>
    <row r="28" spans="1:20" ht="82.8" x14ac:dyDescent="0.3">
      <c r="A28" s="34" t="s">
        <v>56</v>
      </c>
      <c r="B28" s="39">
        <v>1333.8045</v>
      </c>
      <c r="C28" s="39">
        <v>841.3</v>
      </c>
      <c r="D28" s="39"/>
      <c r="E28" s="39"/>
      <c r="F28" s="39">
        <v>73</v>
      </c>
      <c r="G28" s="39"/>
      <c r="H28" s="39"/>
      <c r="I28" s="39"/>
      <c r="J28" s="39">
        <v>126.3</v>
      </c>
      <c r="K28" s="39">
        <v>64.7</v>
      </c>
      <c r="L28" s="39"/>
      <c r="M28" s="39"/>
      <c r="N28" s="39"/>
      <c r="O28" s="39"/>
      <c r="P28" s="40">
        <v>2439.1044999999999</v>
      </c>
      <c r="Q28" s="33"/>
      <c r="R28" s="33"/>
      <c r="S28" s="33"/>
      <c r="T28" s="33"/>
    </row>
    <row r="29" spans="1:20" ht="179.4" x14ac:dyDescent="0.3">
      <c r="A29" s="34" t="s">
        <v>57</v>
      </c>
      <c r="B29" s="39">
        <v>454.32799999999997</v>
      </c>
      <c r="C29" s="39">
        <v>147.58000000000001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>
        <v>601.90800000000002</v>
      </c>
      <c r="Q29" s="33"/>
      <c r="R29" s="33"/>
      <c r="S29" s="33"/>
      <c r="T29" s="33"/>
    </row>
    <row r="30" spans="1:20" ht="55.2" x14ac:dyDescent="0.3">
      <c r="A30" s="34" t="s">
        <v>58</v>
      </c>
      <c r="B30" s="39"/>
      <c r="C30" s="39"/>
      <c r="D30" s="39"/>
      <c r="E30" s="39">
        <v>2000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v>2000</v>
      </c>
      <c r="Q30" s="33"/>
      <c r="R30" s="33"/>
      <c r="S30" s="33"/>
      <c r="T30" s="33"/>
    </row>
    <row r="31" spans="1:20" ht="69" x14ac:dyDescent="0.3">
      <c r="A31" s="34" t="s">
        <v>59</v>
      </c>
      <c r="B31" s="39">
        <v>250</v>
      </c>
      <c r="C31" s="39"/>
      <c r="D31" s="39"/>
      <c r="E31" s="39"/>
      <c r="F31" s="39"/>
      <c r="G31" s="39"/>
      <c r="H31" s="39"/>
      <c r="I31" s="39"/>
      <c r="J31" s="39"/>
      <c r="K31" s="39"/>
      <c r="L31" s="39">
        <v>80</v>
      </c>
      <c r="M31" s="39"/>
      <c r="N31" s="39"/>
      <c r="O31" s="39"/>
      <c r="P31" s="40">
        <v>330</v>
      </c>
      <c r="Q31" s="33"/>
      <c r="R31" s="33"/>
      <c r="S31" s="33"/>
      <c r="T31" s="33"/>
    </row>
    <row r="32" spans="1:20" ht="55.2" x14ac:dyDescent="0.3">
      <c r="A32" s="34" t="s">
        <v>60</v>
      </c>
      <c r="B32" s="39"/>
      <c r="C32" s="39"/>
      <c r="D32" s="39"/>
      <c r="E32" s="39"/>
      <c r="F32" s="39"/>
      <c r="G32" s="39"/>
      <c r="H32" s="39"/>
      <c r="I32" s="39"/>
      <c r="J32" s="39">
        <v>41737</v>
      </c>
      <c r="K32" s="39"/>
      <c r="L32" s="39"/>
      <c r="M32" s="39"/>
      <c r="N32" s="39"/>
      <c r="O32" s="39"/>
      <c r="P32" s="40">
        <v>41737</v>
      </c>
      <c r="Q32" s="33"/>
      <c r="R32" s="33"/>
      <c r="S32" s="33"/>
      <c r="T32" s="33"/>
    </row>
    <row r="33" spans="1:20" ht="41.4" x14ac:dyDescent="0.3">
      <c r="A33" s="34" t="s">
        <v>61</v>
      </c>
      <c r="B33" s="39"/>
      <c r="C33" s="39">
        <v>722.65</v>
      </c>
      <c r="D33" s="39">
        <v>129.69999999999999</v>
      </c>
      <c r="E33" s="39">
        <v>333.5</v>
      </c>
      <c r="F33" s="39">
        <v>111.15</v>
      </c>
      <c r="G33" s="39">
        <v>37.049999999999997</v>
      </c>
      <c r="H33" s="39">
        <v>74.099999999999994</v>
      </c>
      <c r="I33" s="39">
        <v>42.274999999999999</v>
      </c>
      <c r="J33" s="39"/>
      <c r="K33" s="39">
        <v>99.7</v>
      </c>
      <c r="L33" s="39">
        <v>277.55</v>
      </c>
      <c r="M33" s="39">
        <v>297.42500000000001</v>
      </c>
      <c r="N33" s="39">
        <v>237.9</v>
      </c>
      <c r="O33" s="39">
        <v>237.9</v>
      </c>
      <c r="P33" s="40">
        <v>2600.9</v>
      </c>
      <c r="Q33" s="33"/>
      <c r="R33" s="33"/>
      <c r="S33" s="33"/>
      <c r="T33" s="33"/>
    </row>
    <row r="34" spans="1:20" ht="41.4" x14ac:dyDescent="0.3">
      <c r="A34" s="34" t="s">
        <v>62</v>
      </c>
      <c r="B34" s="39">
        <v>78.481589999999997</v>
      </c>
      <c r="C34" s="39">
        <v>78.481589999999997</v>
      </c>
      <c r="D34" s="39"/>
      <c r="E34" s="39">
        <v>24.820239999999998</v>
      </c>
      <c r="F34" s="39"/>
      <c r="G34" s="39">
        <v>26.160530000000001</v>
      </c>
      <c r="H34" s="39">
        <v>24.820239999999998</v>
      </c>
      <c r="I34" s="39"/>
      <c r="J34" s="39"/>
      <c r="K34" s="39">
        <v>26.160530000000001</v>
      </c>
      <c r="L34" s="39"/>
      <c r="M34" s="39"/>
      <c r="N34" s="39"/>
      <c r="O34" s="39">
        <v>78.481589999999997</v>
      </c>
      <c r="P34" s="40">
        <v>337.40631000000002</v>
      </c>
      <c r="Q34" s="33"/>
      <c r="R34" s="33"/>
      <c r="S34" s="33"/>
      <c r="T34" s="33"/>
    </row>
    <row r="35" spans="1:20" ht="41.4" x14ac:dyDescent="0.3">
      <c r="A35" s="34" t="s">
        <v>63</v>
      </c>
      <c r="B35" s="39"/>
      <c r="C35" s="39">
        <v>1799.72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>
        <v>1799.72</v>
      </c>
      <c r="Q35" s="33"/>
      <c r="R35" s="33"/>
      <c r="S35" s="33"/>
      <c r="T35" s="33"/>
    </row>
    <row r="36" spans="1:20" ht="69" x14ac:dyDescent="0.3">
      <c r="A36" s="34" t="s">
        <v>64</v>
      </c>
      <c r="B36" s="39">
        <v>33936.303010000003</v>
      </c>
      <c r="C36" s="39">
        <v>27479.122770000002</v>
      </c>
      <c r="D36" s="39"/>
      <c r="E36" s="39"/>
      <c r="F36" s="39"/>
      <c r="G36" s="39">
        <v>2525.9760000000001</v>
      </c>
      <c r="H36" s="39"/>
      <c r="I36" s="39"/>
      <c r="J36" s="39"/>
      <c r="K36" s="39">
        <v>2853.9989799999998</v>
      </c>
      <c r="L36" s="39"/>
      <c r="M36" s="39"/>
      <c r="N36" s="39"/>
      <c r="O36" s="39"/>
      <c r="P36" s="40">
        <v>66795.400760000004</v>
      </c>
      <c r="Q36" s="33"/>
      <c r="R36" s="33"/>
      <c r="S36" s="33"/>
      <c r="T36" s="33"/>
    </row>
    <row r="37" spans="1:20" ht="55.2" x14ac:dyDescent="0.3">
      <c r="A37" s="34" t="s">
        <v>65</v>
      </c>
      <c r="B37" s="39"/>
      <c r="C37" s="39"/>
      <c r="D37" s="39">
        <v>2178.40263</v>
      </c>
      <c r="E37" s="39"/>
      <c r="F37" s="39"/>
      <c r="G37" s="39">
        <v>1650</v>
      </c>
      <c r="H37" s="39"/>
      <c r="I37" s="39">
        <v>1050</v>
      </c>
      <c r="J37" s="39"/>
      <c r="K37" s="39"/>
      <c r="L37" s="39"/>
      <c r="M37" s="39"/>
      <c r="N37" s="39"/>
      <c r="O37" s="39">
        <v>3160.1236800000001</v>
      </c>
      <c r="P37" s="40">
        <v>8038.5263100000002</v>
      </c>
      <c r="Q37" s="33"/>
      <c r="R37" s="33"/>
      <c r="S37" s="33"/>
      <c r="T37" s="33"/>
    </row>
    <row r="38" spans="1:20" ht="55.2" x14ac:dyDescent="0.3">
      <c r="A38" s="34" t="s">
        <v>66</v>
      </c>
      <c r="B38" s="39">
        <v>750</v>
      </c>
      <c r="C38" s="39">
        <v>273</v>
      </c>
      <c r="D38" s="39">
        <v>37.6</v>
      </c>
      <c r="E38" s="39"/>
      <c r="F38" s="39">
        <v>252.5</v>
      </c>
      <c r="G38" s="39"/>
      <c r="H38" s="39"/>
      <c r="I38" s="39">
        <v>150</v>
      </c>
      <c r="J38" s="39">
        <v>187.6</v>
      </c>
      <c r="K38" s="39">
        <v>195</v>
      </c>
      <c r="L38" s="39"/>
      <c r="M38" s="39">
        <v>20.5</v>
      </c>
      <c r="N38" s="39">
        <v>288.8</v>
      </c>
      <c r="O38" s="39">
        <v>210</v>
      </c>
      <c r="P38" s="40">
        <v>2365</v>
      </c>
      <c r="Q38" s="33"/>
      <c r="R38" s="33"/>
      <c r="S38" s="33"/>
      <c r="T38" s="33"/>
    </row>
    <row r="39" spans="1:20" x14ac:dyDescent="0.3">
      <c r="A39" s="34" t="s">
        <v>67</v>
      </c>
      <c r="B39" s="39"/>
      <c r="C39" s="39">
        <v>125</v>
      </c>
      <c r="D39" s="39"/>
      <c r="E39" s="39"/>
      <c r="F39" s="39">
        <v>50</v>
      </c>
      <c r="G39" s="39">
        <v>50</v>
      </c>
      <c r="H39" s="39"/>
      <c r="I39" s="39">
        <v>112.5</v>
      </c>
      <c r="J39" s="39"/>
      <c r="K39" s="39"/>
      <c r="L39" s="39"/>
      <c r="M39" s="39">
        <v>50</v>
      </c>
      <c r="N39" s="39"/>
      <c r="O39" s="39"/>
      <c r="P39" s="40">
        <v>387.5</v>
      </c>
      <c r="Q39" s="33"/>
      <c r="R39" s="33"/>
      <c r="S39" s="33"/>
      <c r="T39" s="33"/>
    </row>
    <row r="40" spans="1:20" ht="55.2" x14ac:dyDescent="0.3">
      <c r="A40" s="34" t="s">
        <v>68</v>
      </c>
      <c r="B40" s="39"/>
      <c r="C40" s="39"/>
      <c r="D40" s="39"/>
      <c r="E40" s="39"/>
      <c r="F40" s="39"/>
      <c r="G40" s="39"/>
      <c r="H40" s="39"/>
      <c r="I40" s="39"/>
      <c r="J40" s="39">
        <v>7040.5</v>
      </c>
      <c r="K40" s="39"/>
      <c r="L40" s="39"/>
      <c r="M40" s="39"/>
      <c r="N40" s="39"/>
      <c r="O40" s="39"/>
      <c r="P40" s="40">
        <v>7040.5</v>
      </c>
      <c r="Q40" s="33"/>
      <c r="R40" s="33"/>
      <c r="S40" s="33"/>
      <c r="T40" s="33"/>
    </row>
    <row r="41" spans="1:20" x14ac:dyDescent="0.3">
      <c r="A41" s="31" t="s">
        <v>69</v>
      </c>
      <c r="B41" s="40">
        <v>422891.26178</v>
      </c>
      <c r="C41" s="40">
        <v>607016.20830000006</v>
      </c>
      <c r="D41" s="40">
        <v>102252.62851</v>
      </c>
      <c r="E41" s="40">
        <v>54028.670239999999</v>
      </c>
      <c r="F41" s="40">
        <v>18148.499</v>
      </c>
      <c r="G41" s="40">
        <v>96031.901249999995</v>
      </c>
      <c r="H41" s="40">
        <v>40469.841610000003</v>
      </c>
      <c r="I41" s="40">
        <v>27829.674999999999</v>
      </c>
      <c r="J41" s="40">
        <v>176103.97902</v>
      </c>
      <c r="K41" s="40">
        <v>38958.621570000003</v>
      </c>
      <c r="L41" s="40">
        <v>17207.74408</v>
      </c>
      <c r="M41" s="40">
        <v>2891.1354299999998</v>
      </c>
      <c r="N41" s="40">
        <v>66989.450830000002</v>
      </c>
      <c r="O41" s="40">
        <v>37940.634669999999</v>
      </c>
      <c r="P41" s="40">
        <v>1708760.25129</v>
      </c>
      <c r="Q41" s="32"/>
      <c r="R41" s="32"/>
      <c r="S41" s="32"/>
      <c r="T41" s="32"/>
    </row>
  </sheetData>
  <pageMargins left="0.23622047244094491" right="0.23622047244094491" top="0.15748031496062992" bottom="0.27559055118110237" header="0.15748031496062992" footer="0.15748031496062992"/>
  <pageSetup paperSize="9" scale="66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2017-06-29T03:06:27Z</dcterms:modified>
</cp:coreProperties>
</file>