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Учреждения!$34:$35</definedName>
    <definedName name="_xlnm.Print_Area" localSheetId="1">'Муниципальные районы'!$A$1:$P$17</definedName>
    <definedName name="_xlnm.Print_Area" localSheetId="0">Учреждения!$A$1:$E$73</definedName>
  </definedNames>
  <calcPr calcId="162913" refMode="R1C1"/>
</workbook>
</file>

<file path=xl/calcChain.xml><?xml version="1.0" encoding="utf-8"?>
<calcChain xmlns="http://schemas.openxmlformats.org/spreadsheetml/2006/main">
  <c r="B15" i="2" l="1"/>
  <c r="E32" i="1" s="1"/>
  <c r="E18" i="1" l="1"/>
  <c r="E17" i="1"/>
  <c r="E29" i="1"/>
  <c r="E26" i="1" l="1"/>
  <c r="E14" i="1"/>
  <c r="E21" i="1"/>
  <c r="E20" i="1"/>
  <c r="E23" i="1"/>
  <c r="E11" i="1"/>
  <c r="E16" i="1"/>
  <c r="E13" i="1"/>
  <c r="E9" i="1" l="1"/>
  <c r="E8" i="1" s="1"/>
  <c r="A2" i="2"/>
  <c r="B2" i="2" s="1"/>
  <c r="C2" i="2" s="1"/>
  <c r="A16" i="2" s="1"/>
  <c r="H1" i="1" l="1"/>
  <c r="A5" i="1" s="1"/>
  <c r="H2" i="1"/>
  <c r="G1" i="1"/>
  <c r="G2" i="1"/>
  <c r="A2" i="1" l="1"/>
</calcChain>
</file>

<file path=xl/sharedStrings.xml><?xml version="1.0" encoding="utf-8"?>
<sst xmlns="http://schemas.openxmlformats.org/spreadsheetml/2006/main" count="102" uniqueCount="100">
  <si>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</si>
  <si>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</si>
  <si>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</si>
  <si>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</si>
  <si>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</si>
  <si>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</si>
  <si>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</si>
  <si>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</si>
  <si>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</si>
  <si>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</si>
  <si>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</si>
  <si>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</si>
  <si>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</si>
  <si>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</si>
  <si>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</si>
  <si>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</si>
  <si>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</si>
  <si>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</si>
  <si>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</si>
  <si>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</si>
  <si>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</si>
  <si>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</si>
  <si>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</si>
  <si>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</si>
  <si>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</si>
  <si>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</si>
  <si>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</si>
  <si>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</si>
  <si>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</si>
  <si>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</si>
  <si>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</si>
  <si>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</si>
  <si>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</si>
  <si>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</si>
  <si>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</si>
  <si>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</si>
  <si>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</si>
  <si>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</si>
  <si>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Выплата единовременного пособия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</si>
  <si>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</si>
  <si>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Всего:</t>
  </si>
  <si>
    <t>17.08.2017</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</si>
  <si>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</si>
  <si>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</si>
  <si>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</si>
  <si>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</si>
  <si>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</si>
  <si>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</si>
  <si>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</si>
  <si>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</si>
  <si>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</si>
  <si>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</si>
  <si>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</si>
  <si>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</si>
  <si>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</si>
  <si>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</si>
  <si>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</si>
  <si>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</si>
  <si>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</si>
  <si>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</si>
  <si>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</si>
  <si>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</si>
  <si>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</si>
  <si>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</si>
  <si>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</si>
  <si>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</si>
  <si>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</si>
  <si>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</si>
  <si>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</si>
  <si>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</si>
  <si>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</si>
  <si>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</si>
  <si>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</si>
  <si>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</si>
  <si>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</si>
  <si>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</si>
  <si>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</si>
  <si>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ИТОГО</t>
  </si>
  <si>
    <t>11.08.2017</t>
  </si>
  <si>
    <t xml:space="preserve">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 </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</si>
  <si>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</si>
  <si>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</si>
  <si>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</si>
  <si>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</si>
  <si>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</si>
  <si>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</si>
  <si>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</si>
  <si>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</si>
  <si>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</si>
  <si>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</si>
  <si>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</si>
  <si>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осуществление единовременных выплат медицинским работникам</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</si>
  <si>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</si>
  <si>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</si>
  <si>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</si>
  <si>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финансовое обеспечение дорожной деятельности</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</si>
  <si>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</si>
  <si>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Единая субвенция бюджетам субъектов Российской Федерации и бюджету г. Байконура</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</si>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</sst>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1">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view="pageBreakPreview" topLeftCell="A22" zoomScaleNormal="100" zoomScaleSheetLayoutView="100" workbookViewId="0">
      <selection activeCell="G29" sqref="G29"/>
    </sheetView>
  </sheetViews>
  <sheetFormatPr defaultRowHeight="14.4" x14ac:dyDescent="0.3"/>
  <cols>
    <col min="1" max="1" width="72.44140625" customWidth="1"/>
    <col min="2" max="2" width="13.88671875" customWidth="1"/>
    <col min="3" max="3" width="14.44140625" customWidth="1"/>
    <col min="4" max="4" width="18.554687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78</v>
      </c>
      <c r="G1" s="32" t="str">
        <f>TEXT(F1,"[$-FC19]ДД ММММ")</f>
        <v>11 августа</v>
      </c>
      <c r="H1" s="32" t="str">
        <f>TEXT(F1,"[$-FC19]ДД.ММ.ГГГ \г")</f>
        <v>11.08.2017 г</v>
      </c>
    </row>
    <row r="2" spans="1:9" ht="15.6" x14ac:dyDescent="0.3">
      <c r="A2" s="45" t="str">
        <f>CONCATENATE("с ",G1," по ",G2,"ода")</f>
        <v>с 11 августа по 17 августа 2017 года</v>
      </c>
      <c r="B2" s="45"/>
      <c r="C2" s="45"/>
      <c r="D2" s="45"/>
      <c r="E2" s="45"/>
      <c r="F2" s="31" t="s">
        <v>41</v>
      </c>
      <c r="G2" s="32" t="str">
        <f>TEXT(F2,"[$-FC19]ДД ММММ ГГГ \г")</f>
        <v>17 августа 2017 г</v>
      </c>
      <c r="H2" s="32" t="str">
        <f>TEXT(F2,"[$-FC19]ДД.ММ.ГГГ \г")</f>
        <v>17.08.2017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11.08.2017 г.</v>
      </c>
      <c r="B5" s="47"/>
      <c r="C5" s="47"/>
      <c r="D5" s="48"/>
      <c r="E5" s="8">
        <v>1695659.7</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E32-E9</f>
        <v>318376.02983999997</v>
      </c>
    </row>
    <row r="9" spans="1:9" x14ac:dyDescent="0.3">
      <c r="A9" s="57" t="s">
        <v>4</v>
      </c>
      <c r="B9" s="56"/>
      <c r="C9" s="56"/>
      <c r="D9" s="56"/>
      <c r="E9" s="14">
        <f>SUM(E10:E31)</f>
        <v>97630.900000000009</v>
      </c>
    </row>
    <row r="10" spans="1:9" ht="28.5" customHeight="1" x14ac:dyDescent="0.3">
      <c r="A10" s="57" t="s">
        <v>79</v>
      </c>
      <c r="B10" s="56"/>
      <c r="C10" s="56"/>
      <c r="D10" s="56"/>
      <c r="E10" s="14">
        <v>114.7</v>
      </c>
    </row>
    <row r="11" spans="1:9" ht="33.75" customHeight="1" x14ac:dyDescent="0.3">
      <c r="A11" s="58" t="s">
        <v>80</v>
      </c>
      <c r="B11" s="59"/>
      <c r="C11" s="59"/>
      <c r="D11" s="60"/>
      <c r="E11" s="14">
        <f>125.5+61.3</f>
        <v>186.8</v>
      </c>
    </row>
    <row r="12" spans="1:9" ht="34.5" customHeight="1" x14ac:dyDescent="0.3">
      <c r="A12" s="57" t="s">
        <v>81</v>
      </c>
      <c r="B12" s="56"/>
      <c r="C12" s="56"/>
      <c r="D12" s="56"/>
      <c r="E12" s="14">
        <v>40</v>
      </c>
    </row>
    <row r="13" spans="1:9" ht="47.25" customHeight="1" x14ac:dyDescent="0.3">
      <c r="A13" s="57" t="s">
        <v>82</v>
      </c>
      <c r="B13" s="56"/>
      <c r="C13" s="56"/>
      <c r="D13" s="56"/>
      <c r="E13" s="14">
        <f>13.1+26.3</f>
        <v>39.4</v>
      </c>
    </row>
    <row r="14" spans="1:9" ht="30.75" customHeight="1" x14ac:dyDescent="0.3">
      <c r="A14" s="57" t="s">
        <v>83</v>
      </c>
      <c r="B14" s="56"/>
      <c r="C14" s="56"/>
      <c r="D14" s="56"/>
      <c r="E14" s="14">
        <f>12383.7+10.7+17.8+99.7</f>
        <v>12511.900000000001</v>
      </c>
    </row>
    <row r="15" spans="1:9" ht="45.75" customHeight="1" x14ac:dyDescent="0.3">
      <c r="A15" s="57" t="s">
        <v>84</v>
      </c>
      <c r="B15" s="56"/>
      <c r="C15" s="56"/>
      <c r="D15" s="56"/>
      <c r="E15" s="14">
        <v>71</v>
      </c>
    </row>
    <row r="16" spans="1:9" ht="31.5" customHeight="1" x14ac:dyDescent="0.3">
      <c r="A16" s="57" t="s">
        <v>85</v>
      </c>
      <c r="B16" s="56"/>
      <c r="C16" s="56"/>
      <c r="D16" s="56"/>
      <c r="E16" s="14">
        <f>19038.7+13632.5</f>
        <v>32671.200000000001</v>
      </c>
    </row>
    <row r="17" spans="1:5" ht="30.75" customHeight="1" x14ac:dyDescent="0.3">
      <c r="A17" s="57" t="s">
        <v>86</v>
      </c>
      <c r="B17" s="56"/>
      <c r="C17" s="56"/>
      <c r="D17" s="56"/>
      <c r="E17" s="14">
        <f>808.1+279.7+323.3+323.3+42.4+151.2</f>
        <v>1928</v>
      </c>
    </row>
    <row r="18" spans="1:5" ht="31.5" customHeight="1" x14ac:dyDescent="0.3">
      <c r="A18" s="57" t="s">
        <v>87</v>
      </c>
      <c r="B18" s="56"/>
      <c r="C18" s="56"/>
      <c r="D18" s="56"/>
      <c r="E18" s="14">
        <f>601.8+44.6</f>
        <v>646.4</v>
      </c>
    </row>
    <row r="19" spans="1:5" ht="31.5" customHeight="1" x14ac:dyDescent="0.3">
      <c r="A19" s="57" t="s">
        <v>88</v>
      </c>
      <c r="B19" s="56"/>
      <c r="C19" s="56"/>
      <c r="D19" s="56"/>
      <c r="E19" s="14">
        <v>21.9</v>
      </c>
    </row>
    <row r="20" spans="1:5" ht="31.5" customHeight="1" x14ac:dyDescent="0.3">
      <c r="A20" s="57" t="s">
        <v>89</v>
      </c>
      <c r="B20" s="56"/>
      <c r="C20" s="56"/>
      <c r="D20" s="56"/>
      <c r="E20" s="14">
        <f>287.8+52.3</f>
        <v>340.1</v>
      </c>
    </row>
    <row r="21" spans="1:5" ht="66.75" customHeight="1" x14ac:dyDescent="0.3">
      <c r="A21" s="57" t="s">
        <v>90</v>
      </c>
      <c r="B21" s="56"/>
      <c r="C21" s="56"/>
      <c r="D21" s="56"/>
      <c r="E21" s="14">
        <f>1524.2+1036.6</f>
        <v>2560.8000000000002</v>
      </c>
    </row>
    <row r="22" spans="1:5" ht="40.5" customHeight="1" x14ac:dyDescent="0.3">
      <c r="A22" s="57" t="s">
        <v>91</v>
      </c>
      <c r="B22" s="56"/>
      <c r="C22" s="56"/>
      <c r="D22" s="56"/>
      <c r="E22" s="14">
        <v>600</v>
      </c>
    </row>
    <row r="23" spans="1:5" ht="38.25" customHeight="1" x14ac:dyDescent="0.3">
      <c r="A23" s="57" t="s">
        <v>92</v>
      </c>
      <c r="B23" s="56"/>
      <c r="C23" s="56"/>
      <c r="D23" s="56"/>
      <c r="E23" s="14">
        <f>84.2+1131.3</f>
        <v>1215.5</v>
      </c>
    </row>
    <row r="24" spans="1:5" ht="38.25" customHeight="1" x14ac:dyDescent="0.3">
      <c r="A24" s="57" t="s">
        <v>93</v>
      </c>
      <c r="B24" s="56"/>
      <c r="C24" s="56"/>
      <c r="D24" s="56"/>
      <c r="E24" s="14">
        <v>85</v>
      </c>
    </row>
    <row r="25" spans="1:5" ht="38.25" customHeight="1" x14ac:dyDescent="0.3">
      <c r="A25" s="57" t="s">
        <v>81</v>
      </c>
      <c r="B25" s="56"/>
      <c r="C25" s="56"/>
      <c r="D25" s="56"/>
      <c r="E25" s="14">
        <v>6.2</v>
      </c>
    </row>
    <row r="26" spans="1:5" ht="50.25" customHeight="1" x14ac:dyDescent="0.3">
      <c r="A26" s="57" t="s">
        <v>94</v>
      </c>
      <c r="B26" s="56"/>
      <c r="C26" s="56"/>
      <c r="D26" s="56"/>
      <c r="E26" s="14">
        <f>4983.5+26.2</f>
        <v>5009.7</v>
      </c>
    </row>
    <row r="27" spans="1:5" ht="31.5" customHeight="1" x14ac:dyDescent="0.3">
      <c r="A27" s="57" t="s">
        <v>95</v>
      </c>
      <c r="B27" s="56"/>
      <c r="C27" s="56"/>
      <c r="D27" s="56"/>
      <c r="E27" s="14">
        <v>3466.3</v>
      </c>
    </row>
    <row r="28" spans="1:5" ht="35.25" customHeight="1" x14ac:dyDescent="0.3">
      <c r="A28" s="57" t="s">
        <v>96</v>
      </c>
      <c r="B28" s="56"/>
      <c r="C28" s="56"/>
      <c r="D28" s="56"/>
      <c r="E28" s="14">
        <v>135.4</v>
      </c>
    </row>
    <row r="29" spans="1:5" ht="21" customHeight="1" x14ac:dyDescent="0.3">
      <c r="A29" s="57" t="s">
        <v>97</v>
      </c>
      <c r="B29" s="56"/>
      <c r="C29" s="56"/>
      <c r="D29" s="56"/>
      <c r="E29" s="14">
        <f>1272+45.6+7.7</f>
        <v>1325.3</v>
      </c>
    </row>
    <row r="30" spans="1:5" ht="35.25" customHeight="1" x14ac:dyDescent="0.3">
      <c r="A30" s="57" t="s">
        <v>98</v>
      </c>
      <c r="B30" s="56"/>
      <c r="C30" s="56"/>
      <c r="D30" s="56"/>
      <c r="E30" s="14">
        <v>34652.199999999997</v>
      </c>
    </row>
    <row r="31" spans="1:5" ht="31.5" customHeight="1" x14ac:dyDescent="0.3">
      <c r="A31" s="57" t="s">
        <v>99</v>
      </c>
      <c r="B31" s="56"/>
      <c r="C31" s="56"/>
      <c r="D31" s="56"/>
      <c r="E31" s="14">
        <v>3.1</v>
      </c>
    </row>
    <row r="32" spans="1:5" x14ac:dyDescent="0.3">
      <c r="A32" s="49" t="s">
        <v>5</v>
      </c>
      <c r="B32" s="50"/>
      <c r="C32" s="50"/>
      <c r="D32" s="50"/>
      <c r="E32" s="13">
        <f>'Муниципальные районы'!B16-Учреждения!E5+'Муниципальные районы'!B15</f>
        <v>416006.92984</v>
      </c>
    </row>
    <row r="33" spans="1:5" x14ac:dyDescent="0.3">
      <c r="A33" s="15"/>
      <c r="B33" s="16"/>
      <c r="C33" s="16"/>
      <c r="D33" s="6"/>
      <c r="E33" s="17"/>
    </row>
    <row r="34" spans="1:5" x14ac:dyDescent="0.3">
      <c r="A34" s="51" t="s">
        <v>14</v>
      </c>
      <c r="B34" s="53" t="s">
        <v>6</v>
      </c>
      <c r="C34" s="54" t="s">
        <v>7</v>
      </c>
      <c r="D34" s="54"/>
      <c r="E34" s="54"/>
    </row>
    <row r="35" spans="1:5" ht="82.8" x14ac:dyDescent="0.3">
      <c r="A35" s="52"/>
      <c r="B35" s="53"/>
      <c r="C35" s="18" t="s">
        <v>8</v>
      </c>
      <c r="D35" s="18" t="s">
        <v>9</v>
      </c>
      <c r="E35" s="18" t="s">
        <v>10</v>
      </c>
    </row>
    <row r="36" spans="1:5" x14ac:dyDescent="0.3">
      <c r="A36" s="21" t="s">
        <v>42</v>
      </c>
      <c r="B36" s="19">
        <v>1257.1619000000001</v>
      </c>
      <c r="C36" s="19"/>
      <c r="D36" s="19"/>
      <c r="E36" s="19"/>
    </row>
    <row r="37" spans="1:5" x14ac:dyDescent="0.3">
      <c r="A37" s="21" t="s">
        <v>43</v>
      </c>
      <c r="B37" s="19">
        <v>350</v>
      </c>
      <c r="C37" s="19"/>
      <c r="D37" s="19"/>
      <c r="E37" s="19"/>
    </row>
    <row r="38" spans="1:5" x14ac:dyDescent="0.3">
      <c r="A38" s="21" t="s">
        <v>44</v>
      </c>
      <c r="B38" s="19">
        <v>510</v>
      </c>
      <c r="C38" s="19">
        <v>510</v>
      </c>
      <c r="D38" s="19"/>
      <c r="E38" s="19"/>
    </row>
    <row r="39" spans="1:5" x14ac:dyDescent="0.3">
      <c r="A39" s="21" t="s">
        <v>45</v>
      </c>
      <c r="B39" s="19">
        <v>6944.0666099999999</v>
      </c>
      <c r="C39" s="19">
        <v>5400</v>
      </c>
      <c r="D39" s="19"/>
      <c r="E39" s="19"/>
    </row>
    <row r="40" spans="1:5" ht="27.6" x14ac:dyDescent="0.3">
      <c r="A40" s="21" t="s">
        <v>46</v>
      </c>
      <c r="B40" s="19">
        <v>14873.220859999999</v>
      </c>
      <c r="C40" s="19">
        <v>1287.3559299999999</v>
      </c>
      <c r="D40" s="19">
        <v>1.7789999999999999</v>
      </c>
      <c r="E40" s="19">
        <v>1036.682</v>
      </c>
    </row>
    <row r="41" spans="1:5" x14ac:dyDescent="0.3">
      <c r="A41" s="21" t="s">
        <v>47</v>
      </c>
      <c r="B41" s="19">
        <v>315.99705</v>
      </c>
      <c r="C41" s="19"/>
      <c r="D41" s="19"/>
      <c r="E41" s="19"/>
    </row>
    <row r="42" spans="1:5" x14ac:dyDescent="0.3">
      <c r="A42" s="21" t="s">
        <v>48</v>
      </c>
      <c r="B42" s="19">
        <v>1761.5166200000001</v>
      </c>
      <c r="C42" s="19">
        <v>1750</v>
      </c>
      <c r="D42" s="19"/>
      <c r="E42" s="19"/>
    </row>
    <row r="43" spans="1:5" ht="27.6" x14ac:dyDescent="0.3">
      <c r="A43" s="21" t="s">
        <v>49</v>
      </c>
      <c r="B43" s="19">
        <v>32330.618999999999</v>
      </c>
      <c r="C43" s="19">
        <v>500</v>
      </c>
      <c r="D43" s="19"/>
      <c r="E43" s="19"/>
    </row>
    <row r="44" spans="1:5" x14ac:dyDescent="0.3">
      <c r="A44" s="21" t="s">
        <v>50</v>
      </c>
      <c r="B44" s="19">
        <v>3274.2895199999998</v>
      </c>
      <c r="C44" s="19">
        <v>400</v>
      </c>
      <c r="D44" s="19">
        <v>100</v>
      </c>
      <c r="E44" s="19"/>
    </row>
    <row r="45" spans="1:5" x14ac:dyDescent="0.3">
      <c r="A45" s="21" t="s">
        <v>51</v>
      </c>
      <c r="B45" s="19">
        <v>2160.0549299999998</v>
      </c>
      <c r="C45" s="19"/>
      <c r="D45" s="19"/>
      <c r="E45" s="19"/>
    </row>
    <row r="46" spans="1:5" x14ac:dyDescent="0.3">
      <c r="A46" s="21" t="s">
        <v>52</v>
      </c>
      <c r="B46" s="19">
        <v>35584.757980000002</v>
      </c>
      <c r="C46" s="19">
        <v>1536.6759999999999</v>
      </c>
      <c r="D46" s="19">
        <v>3.5119699999999998</v>
      </c>
      <c r="E46" s="19">
        <v>2705.1302999999998</v>
      </c>
    </row>
    <row r="47" spans="1:5" x14ac:dyDescent="0.3">
      <c r="A47" s="21" t="s">
        <v>53</v>
      </c>
      <c r="B47" s="19">
        <v>45683.982020000003</v>
      </c>
      <c r="C47" s="19">
        <v>1600</v>
      </c>
      <c r="D47" s="19"/>
      <c r="E47" s="19">
        <v>789.74230999999997</v>
      </c>
    </row>
    <row r="48" spans="1:5" x14ac:dyDescent="0.3">
      <c r="A48" s="21" t="s">
        <v>54</v>
      </c>
      <c r="B48" s="19">
        <v>20472.198090000002</v>
      </c>
      <c r="C48" s="19"/>
      <c r="D48" s="19"/>
      <c r="E48" s="19"/>
    </row>
    <row r="49" spans="1:5" x14ac:dyDescent="0.3">
      <c r="A49" s="21" t="s">
        <v>55</v>
      </c>
      <c r="B49" s="19">
        <v>16502.06393</v>
      </c>
      <c r="C49" s="19">
        <v>14000</v>
      </c>
      <c r="D49" s="19"/>
      <c r="E49" s="19"/>
    </row>
    <row r="50" spans="1:5" x14ac:dyDescent="0.3">
      <c r="A50" s="21" t="s">
        <v>56</v>
      </c>
      <c r="B50" s="19">
        <v>14729.08267</v>
      </c>
      <c r="C50" s="19">
        <v>1285.4248700000001</v>
      </c>
      <c r="D50" s="19">
        <v>260</v>
      </c>
      <c r="E50" s="19"/>
    </row>
    <row r="51" spans="1:5" x14ac:dyDescent="0.3">
      <c r="A51" s="21" t="s">
        <v>57</v>
      </c>
      <c r="B51" s="19">
        <v>231.60186999999999</v>
      </c>
      <c r="C51" s="19"/>
      <c r="D51" s="19">
        <v>6.1835500000000003</v>
      </c>
      <c r="E51" s="19"/>
    </row>
    <row r="52" spans="1:5" x14ac:dyDescent="0.3">
      <c r="A52" s="21" t="s">
        <v>58</v>
      </c>
      <c r="B52" s="19">
        <v>706.13091999999995</v>
      </c>
      <c r="C52" s="19">
        <v>535</v>
      </c>
      <c r="D52" s="19">
        <v>0.55691999999999997</v>
      </c>
      <c r="E52" s="19"/>
    </row>
    <row r="53" spans="1:5" x14ac:dyDescent="0.3">
      <c r="A53" s="21" t="s">
        <v>59</v>
      </c>
      <c r="B53" s="19">
        <v>3313.8990899999999</v>
      </c>
      <c r="C53" s="19">
        <v>335</v>
      </c>
      <c r="D53" s="19">
        <v>50</v>
      </c>
      <c r="E53" s="19">
        <v>1569.6814099999999</v>
      </c>
    </row>
    <row r="54" spans="1:5" x14ac:dyDescent="0.3">
      <c r="A54" s="21" t="s">
        <v>60</v>
      </c>
      <c r="B54" s="19">
        <v>114.78887</v>
      </c>
      <c r="C54" s="19"/>
      <c r="D54" s="19"/>
      <c r="E54" s="19"/>
    </row>
    <row r="55" spans="1:5" x14ac:dyDescent="0.3">
      <c r="A55" s="21" t="s">
        <v>61</v>
      </c>
      <c r="B55" s="19">
        <v>56232.660159999999</v>
      </c>
      <c r="C55" s="19"/>
      <c r="D55" s="19"/>
      <c r="E55" s="19"/>
    </row>
    <row r="56" spans="1:5" x14ac:dyDescent="0.3">
      <c r="A56" s="21" t="s">
        <v>62</v>
      </c>
      <c r="B56" s="19">
        <v>6613</v>
      </c>
      <c r="C56" s="19">
        <v>5150</v>
      </c>
      <c r="D56" s="19">
        <v>1408</v>
      </c>
      <c r="E56" s="19"/>
    </row>
    <row r="57" spans="1:5" x14ac:dyDescent="0.3">
      <c r="A57" s="21" t="s">
        <v>63</v>
      </c>
      <c r="B57" s="19">
        <v>15</v>
      </c>
      <c r="C57" s="19">
        <v>15</v>
      </c>
      <c r="D57" s="19"/>
      <c r="E57" s="19"/>
    </row>
    <row r="58" spans="1:5" x14ac:dyDescent="0.3">
      <c r="A58" s="21" t="s">
        <v>64</v>
      </c>
      <c r="B58" s="19">
        <v>3220</v>
      </c>
      <c r="C58" s="19">
        <v>2000</v>
      </c>
      <c r="D58" s="19">
        <v>650</v>
      </c>
      <c r="E58" s="19"/>
    </row>
    <row r="59" spans="1:5" x14ac:dyDescent="0.3">
      <c r="A59" s="21" t="s">
        <v>65</v>
      </c>
      <c r="B59" s="19">
        <v>554</v>
      </c>
      <c r="C59" s="19">
        <v>554</v>
      </c>
      <c r="D59" s="19"/>
      <c r="E59" s="19"/>
    </row>
    <row r="60" spans="1:5" x14ac:dyDescent="0.3">
      <c r="A60" s="21" t="s">
        <v>66</v>
      </c>
      <c r="B60" s="19">
        <v>360.69531999999998</v>
      </c>
      <c r="C60" s="19">
        <v>244.45392000000001</v>
      </c>
      <c r="D60" s="19"/>
      <c r="E60" s="19"/>
    </row>
    <row r="61" spans="1:5" x14ac:dyDescent="0.3">
      <c r="A61" s="21" t="s">
        <v>67</v>
      </c>
      <c r="B61" s="19">
        <v>951.15268000000003</v>
      </c>
      <c r="C61" s="19"/>
      <c r="D61" s="19">
        <v>60</v>
      </c>
      <c r="E61" s="19"/>
    </row>
    <row r="62" spans="1:5" x14ac:dyDescent="0.3">
      <c r="A62" s="21" t="s">
        <v>68</v>
      </c>
      <c r="B62" s="19">
        <v>47.973999999999997</v>
      </c>
      <c r="C62" s="19">
        <v>42</v>
      </c>
      <c r="D62" s="19"/>
      <c r="E62" s="19"/>
    </row>
    <row r="63" spans="1:5" x14ac:dyDescent="0.3">
      <c r="A63" s="21" t="s">
        <v>69</v>
      </c>
      <c r="B63" s="19">
        <v>64.798609999999996</v>
      </c>
      <c r="C63" s="19"/>
      <c r="D63" s="19"/>
      <c r="E63" s="19"/>
    </row>
    <row r="64" spans="1:5" x14ac:dyDescent="0.3">
      <c r="A64" s="21" t="s">
        <v>70</v>
      </c>
      <c r="B64" s="19">
        <v>7.9</v>
      </c>
      <c r="C64" s="19"/>
      <c r="D64" s="19"/>
      <c r="E64" s="19">
        <v>-2</v>
      </c>
    </row>
    <row r="65" spans="1:5" x14ac:dyDescent="0.3">
      <c r="A65" s="21" t="s">
        <v>71</v>
      </c>
      <c r="B65" s="19">
        <v>10711.54508</v>
      </c>
      <c r="C65" s="19">
        <v>3669.89491</v>
      </c>
      <c r="D65" s="19">
        <v>22.901240000000001</v>
      </c>
      <c r="E65" s="19"/>
    </row>
    <row r="66" spans="1:5" x14ac:dyDescent="0.3">
      <c r="A66" s="21" t="s">
        <v>72</v>
      </c>
      <c r="B66" s="19">
        <v>1706.414</v>
      </c>
      <c r="C66" s="19">
        <v>40</v>
      </c>
      <c r="D66" s="19"/>
      <c r="E66" s="19"/>
    </row>
    <row r="67" spans="1:5" x14ac:dyDescent="0.3">
      <c r="A67" s="21" t="s">
        <v>73</v>
      </c>
      <c r="B67" s="19">
        <v>252</v>
      </c>
      <c r="C67" s="19">
        <v>150</v>
      </c>
      <c r="D67" s="19"/>
      <c r="E67" s="19"/>
    </row>
    <row r="68" spans="1:5" x14ac:dyDescent="0.3">
      <c r="A68" s="21" t="s">
        <v>74</v>
      </c>
      <c r="B68" s="19">
        <v>14.25029</v>
      </c>
      <c r="C68" s="19"/>
      <c r="D68" s="19"/>
      <c r="E68" s="19"/>
    </row>
    <row r="69" spans="1:5" x14ac:dyDescent="0.3">
      <c r="A69" s="21" t="s">
        <v>75</v>
      </c>
      <c r="B69" s="19">
        <v>857.80597999999998</v>
      </c>
      <c r="C69" s="19"/>
      <c r="D69" s="19"/>
      <c r="E69" s="19"/>
    </row>
    <row r="70" spans="1:5" x14ac:dyDescent="0.3">
      <c r="A70" s="21" t="s">
        <v>76</v>
      </c>
      <c r="B70" s="19">
        <v>200.82204999999999</v>
      </c>
      <c r="C70" s="19"/>
      <c r="D70" s="19"/>
      <c r="E70" s="19"/>
    </row>
    <row r="71" spans="1:5" x14ac:dyDescent="0.3">
      <c r="A71" s="23" t="s">
        <v>77</v>
      </c>
      <c r="B71" s="20">
        <v>282925.45010000002</v>
      </c>
      <c r="C71" s="20">
        <v>41004.805630000003</v>
      </c>
      <c r="D71" s="20">
        <v>2562.9326799999999</v>
      </c>
      <c r="E71" s="20">
        <v>6099.2360200000003</v>
      </c>
    </row>
  </sheetData>
  <mergeCells count="32">
    <mergeCell ref="A31:D31"/>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2:D32"/>
    <mergeCell ref="A34:A35"/>
    <mergeCell ref="B34:B35"/>
    <mergeCell ref="C34:E34"/>
    <mergeCell ref="A7:D7"/>
    <mergeCell ref="A8:D8"/>
    <mergeCell ref="A9:D9"/>
    <mergeCell ref="A10:D10"/>
    <mergeCell ref="A11:D11"/>
    <mergeCell ref="A12:D12"/>
    <mergeCell ref="A13:D13"/>
    <mergeCell ref="A14:D14"/>
    <mergeCell ref="A15:D15"/>
  </mergeCells>
  <pageMargins left="0.54" right="0.37" top="0.28000000000000003" bottom="0.43" header="0.21" footer="0.17"/>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view="pageBreakPreview" topLeftCell="A10" zoomScaleNormal="100" zoomScaleSheetLayoutView="100" workbookViewId="0">
      <selection activeCell="B16" sqref="B16"/>
    </sheetView>
  </sheetViews>
  <sheetFormatPr defaultRowHeight="14.4" x14ac:dyDescent="0.3"/>
  <cols>
    <col min="1" max="1" width="38.33203125" customWidth="1"/>
    <col min="2" max="2" width="13.109375" customWidth="1"/>
    <col min="3" max="3" width="14" customWidth="1"/>
    <col min="4" max="4" width="15" customWidth="1"/>
    <col min="5" max="5" width="13.109375" customWidth="1"/>
    <col min="6" max="6" width="13.44140625" customWidth="1"/>
    <col min="7" max="7" width="13.33203125" customWidth="1"/>
    <col min="8" max="8" width="13.44140625" customWidth="1"/>
    <col min="9" max="9" width="14.109375" customWidth="1"/>
    <col min="10" max="10" width="12.6640625" customWidth="1"/>
    <col min="11" max="11" width="11" customWidth="1"/>
    <col min="12" max="12" width="11.88671875" customWidth="1"/>
    <col min="13" max="13" width="14.33203125" customWidth="1"/>
    <col min="14" max="15" width="13.109375" customWidth="1"/>
  </cols>
  <sheetData>
    <row r="1" spans="1:20" s="29" customFormat="1" ht="15.6" x14ac:dyDescent="0.3">
      <c r="A1" s="43" t="s">
        <v>41</v>
      </c>
      <c r="C1" s="30" t="s">
        <v>13</v>
      </c>
    </row>
    <row r="2" spans="1:20" x14ac:dyDescent="0.3">
      <c r="A2" s="38" t="str">
        <f>TEXT(EndData2,"[$-FC19]ДД.ММ.ГГГ")</f>
        <v>17.08.2017</v>
      </c>
      <c r="B2" s="38">
        <f>A2+1</f>
        <v>42965</v>
      </c>
      <c r="C2" s="44" t="str">
        <f>TEXT(B2,"[$-FC19]ДД.ММ.ГГГ")</f>
        <v>18.08.2017</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27" x14ac:dyDescent="0.3">
      <c r="A4" s="25" t="s">
        <v>31</v>
      </c>
      <c r="B4" s="40">
        <v>11850.478510000001</v>
      </c>
      <c r="C4" s="40"/>
      <c r="D4" s="40"/>
      <c r="E4" s="40"/>
      <c r="F4" s="40"/>
      <c r="G4" s="40">
        <v>20000</v>
      </c>
      <c r="H4" s="40"/>
      <c r="I4" s="40"/>
      <c r="J4" s="40"/>
      <c r="K4" s="40"/>
      <c r="L4" s="40"/>
      <c r="M4" s="40"/>
      <c r="N4" s="40"/>
      <c r="O4" s="40"/>
      <c r="P4" s="26">
        <v>31850.478510000001</v>
      </c>
      <c r="Q4" s="27"/>
      <c r="R4" s="27"/>
      <c r="S4" s="27"/>
      <c r="T4" s="27"/>
    </row>
    <row r="5" spans="1:20" ht="93" x14ac:dyDescent="0.3">
      <c r="A5" s="25" t="s">
        <v>32</v>
      </c>
      <c r="B5" s="40">
        <v>31376.045180000001</v>
      </c>
      <c r="C5" s="40"/>
      <c r="D5" s="40"/>
      <c r="E5" s="40"/>
      <c r="F5" s="40"/>
      <c r="G5" s="40">
        <v>1858.8679999999999</v>
      </c>
      <c r="H5" s="40"/>
      <c r="I5" s="40"/>
      <c r="J5" s="40"/>
      <c r="K5" s="40">
        <v>1287.7786599999999</v>
      </c>
      <c r="L5" s="40"/>
      <c r="M5" s="40"/>
      <c r="N5" s="40">
        <v>102.872</v>
      </c>
      <c r="O5" s="40">
        <v>1675.26</v>
      </c>
      <c r="P5" s="26">
        <v>36300.823839999997</v>
      </c>
      <c r="Q5" s="27"/>
      <c r="R5" s="27"/>
      <c r="S5" s="27"/>
      <c r="T5" s="27"/>
    </row>
    <row r="6" spans="1:20" ht="53.4" x14ac:dyDescent="0.3">
      <c r="A6" s="25" t="s">
        <v>33</v>
      </c>
      <c r="B6" s="40"/>
      <c r="C6" s="40">
        <v>140.93324999999999</v>
      </c>
      <c r="D6" s="40"/>
      <c r="E6" s="40"/>
      <c r="F6" s="40"/>
      <c r="G6" s="40"/>
      <c r="H6" s="40"/>
      <c r="I6" s="40"/>
      <c r="J6" s="40"/>
      <c r="K6" s="40"/>
      <c r="L6" s="40">
        <v>59.320929999999997</v>
      </c>
      <c r="M6" s="40"/>
      <c r="N6" s="40"/>
      <c r="O6" s="40"/>
      <c r="P6" s="26">
        <v>200.25417999999999</v>
      </c>
      <c r="Q6" s="27"/>
      <c r="R6" s="27"/>
      <c r="S6" s="27"/>
      <c r="T6" s="27"/>
    </row>
    <row r="7" spans="1:20" ht="79.8" x14ac:dyDescent="0.3">
      <c r="A7" s="25" t="s">
        <v>34</v>
      </c>
      <c r="B7" s="40"/>
      <c r="C7" s="40">
        <v>213.91001</v>
      </c>
      <c r="D7" s="40"/>
      <c r="E7" s="40"/>
      <c r="F7" s="40"/>
      <c r="G7" s="40"/>
      <c r="H7" s="40"/>
      <c r="I7" s="40"/>
      <c r="J7" s="40"/>
      <c r="K7" s="40"/>
      <c r="L7" s="40"/>
      <c r="M7" s="40"/>
      <c r="N7" s="40"/>
      <c r="O7" s="40"/>
      <c r="P7" s="26">
        <v>213.91001</v>
      </c>
      <c r="Q7" s="27"/>
      <c r="R7" s="27"/>
      <c r="S7" s="27"/>
      <c r="T7" s="27"/>
    </row>
    <row r="8" spans="1:20" ht="78" customHeight="1" x14ac:dyDescent="0.3">
      <c r="A8" s="25" t="s">
        <v>35</v>
      </c>
      <c r="B8" s="40">
        <v>65</v>
      </c>
      <c r="C8" s="40"/>
      <c r="D8" s="40"/>
      <c r="E8" s="40"/>
      <c r="F8" s="40"/>
      <c r="G8" s="40"/>
      <c r="H8" s="40"/>
      <c r="I8" s="40"/>
      <c r="J8" s="40"/>
      <c r="K8" s="40"/>
      <c r="L8" s="40"/>
      <c r="M8" s="40"/>
      <c r="N8" s="40"/>
      <c r="O8" s="40"/>
      <c r="P8" s="26">
        <v>65</v>
      </c>
      <c r="Q8" s="27"/>
      <c r="R8" s="27"/>
      <c r="S8" s="27"/>
      <c r="T8" s="27"/>
    </row>
    <row r="9" spans="1:20" ht="297" customHeight="1" x14ac:dyDescent="0.3">
      <c r="A9" s="25" t="s">
        <v>36</v>
      </c>
      <c r="B9" s="40">
        <v>7500</v>
      </c>
      <c r="C9" s="40"/>
      <c r="D9" s="40"/>
      <c r="E9" s="40"/>
      <c r="F9" s="40"/>
      <c r="G9" s="40"/>
      <c r="H9" s="40"/>
      <c r="I9" s="40"/>
      <c r="J9" s="40"/>
      <c r="K9" s="40"/>
      <c r="L9" s="40"/>
      <c r="M9" s="40"/>
      <c r="N9" s="40"/>
      <c r="O9" s="40"/>
      <c r="P9" s="26">
        <v>7500</v>
      </c>
      <c r="Q9" s="27"/>
      <c r="R9" s="27"/>
      <c r="S9" s="27"/>
      <c r="T9" s="27"/>
    </row>
    <row r="10" spans="1:20" ht="66.599999999999994" x14ac:dyDescent="0.3">
      <c r="A10" s="25" t="s">
        <v>37</v>
      </c>
      <c r="B10" s="40">
        <v>674.14819999999997</v>
      </c>
      <c r="C10" s="40"/>
      <c r="D10" s="40"/>
      <c r="E10" s="40"/>
      <c r="F10" s="40"/>
      <c r="G10" s="40"/>
      <c r="H10" s="40"/>
      <c r="I10" s="40"/>
      <c r="J10" s="40"/>
      <c r="K10" s="40"/>
      <c r="L10" s="40"/>
      <c r="M10" s="40"/>
      <c r="N10" s="40"/>
      <c r="O10" s="40"/>
      <c r="P10" s="26">
        <v>674.14819999999997</v>
      </c>
      <c r="Q10" s="27"/>
      <c r="R10" s="27"/>
      <c r="S10" s="27"/>
      <c r="T10" s="27"/>
    </row>
    <row r="11" spans="1:20" ht="40.200000000000003" x14ac:dyDescent="0.3">
      <c r="A11" s="25" t="s">
        <v>38</v>
      </c>
      <c r="B11" s="40"/>
      <c r="C11" s="40"/>
      <c r="D11" s="40"/>
      <c r="E11" s="40">
        <v>52.321060000000003</v>
      </c>
      <c r="F11" s="40"/>
      <c r="G11" s="40"/>
      <c r="H11" s="40"/>
      <c r="I11" s="40"/>
      <c r="J11" s="40"/>
      <c r="K11" s="40"/>
      <c r="L11" s="40"/>
      <c r="M11" s="40"/>
      <c r="N11" s="40"/>
      <c r="O11" s="40"/>
      <c r="P11" s="26">
        <v>52.321060000000003</v>
      </c>
      <c r="Q11" s="27"/>
      <c r="R11" s="27"/>
      <c r="S11" s="27"/>
      <c r="T11" s="27"/>
    </row>
    <row r="12" spans="1:20" ht="53.4" x14ac:dyDescent="0.3">
      <c r="A12" s="25" t="s">
        <v>39</v>
      </c>
      <c r="B12" s="40"/>
      <c r="C12" s="40"/>
      <c r="D12" s="40"/>
      <c r="E12" s="40"/>
      <c r="F12" s="40"/>
      <c r="G12" s="40"/>
      <c r="H12" s="40">
        <v>670.04394000000002</v>
      </c>
      <c r="I12" s="40"/>
      <c r="J12" s="40"/>
      <c r="K12" s="40"/>
      <c r="L12" s="40"/>
      <c r="M12" s="40"/>
      <c r="N12" s="40"/>
      <c r="O12" s="40"/>
      <c r="P12" s="26">
        <v>670.04394000000002</v>
      </c>
      <c r="Q12" s="27"/>
      <c r="R12" s="27"/>
      <c r="S12" s="27"/>
      <c r="T12" s="27"/>
    </row>
    <row r="13" spans="1:20" x14ac:dyDescent="0.3">
      <c r="A13" s="33" t="s">
        <v>40</v>
      </c>
      <c r="B13" s="41">
        <v>51465.671889999998</v>
      </c>
      <c r="C13" s="41">
        <v>354.84325999999999</v>
      </c>
      <c r="D13" s="41"/>
      <c r="E13" s="41">
        <v>52.321060000000003</v>
      </c>
      <c r="F13" s="41"/>
      <c r="G13" s="41">
        <v>21858.867999999999</v>
      </c>
      <c r="H13" s="41">
        <v>670.04394000000002</v>
      </c>
      <c r="I13" s="41"/>
      <c r="J13" s="41"/>
      <c r="K13" s="41">
        <v>1287.7786599999999</v>
      </c>
      <c r="L13" s="41">
        <v>59.320929999999997</v>
      </c>
      <c r="M13" s="41"/>
      <c r="N13" s="41">
        <v>102.872</v>
      </c>
      <c r="O13" s="41">
        <v>1675.26</v>
      </c>
      <c r="P13" s="26">
        <v>77526.979739999995</v>
      </c>
      <c r="Q13" s="34"/>
      <c r="R13" s="34"/>
      <c r="S13" s="34"/>
      <c r="T13" s="34"/>
    </row>
    <row r="15" spans="1:20" x14ac:dyDescent="0.3">
      <c r="A15" s="37" t="s">
        <v>30</v>
      </c>
      <c r="B15" s="36">
        <f>Учреждения!B71+'Муниципальные районы'!P13</f>
        <v>360452.42984</v>
      </c>
    </row>
    <row r="16" spans="1:20" ht="32.25" customHeight="1" x14ac:dyDescent="0.3">
      <c r="A16" s="37" t="str">
        <f>CONCATENATE("Остатки бюджетных средств на ",C2,"г.")</f>
        <v>Остатки бюджетных средств на 18.08.2017г.</v>
      </c>
      <c r="B16" s="36">
        <v>1751214.2</v>
      </c>
    </row>
  </sheetData>
  <pageMargins left="0.62992125984251968" right="0.15748031496062992" top="0.55118110236220474" bottom="0.31496062992125984" header="0.15748031496062992" footer="0.15748031496062992"/>
  <pageSetup paperSize="9" scale="53"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2017-08-30T21:25:22Z</dcterms:modified>
</cp:coreProperties>
</file>