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районы'!$A$1:$P$38</definedName>
  </definedNames>
  <calcPr calcId="162913"/>
  <fileRecoveryPr repairLoad="1"/>
</workbook>
</file>

<file path=xl/calcChain.xml><?xml version="1.0" encoding="utf-8"?>
<calcChain xmlns="http://schemas.openxmlformats.org/spreadsheetml/2006/main">
  <c r="B63" i="1" l="1"/>
  <c r="D11" i="1" s="1"/>
  <c r="D10" i="1" s="1"/>
  <c r="D6" i="1" s="1"/>
  <c r="D14" i="1"/>
  <c r="H1" i="1" l="1"/>
  <c r="F1" i="1" l="1"/>
  <c r="E6" i="1" s="1"/>
  <c r="A2" i="1" s="1"/>
  <c r="E3" i="1" l="1"/>
  <c r="G3" i="1" s="1"/>
  <c r="A12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<sst xmlns="http://schemas.openxmlformats.org/spreadsheetml/2006/main" count="116" uniqueCount="115">
  <si>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</si>
  <si>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</si>
  <si>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</si>
  <si>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</si>
  <si>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</si>
  <si>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</si>
  <si>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</si>
  <si>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</si>
  <si>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</si>
  <si>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</si>
  <si>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</si>
  <si>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</si>
  <si>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</si>
  <si>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</si>
  <si>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</si>
  <si>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</si>
  <si>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</si>
  <si>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</si>
  <si>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</si>
  <si>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</si>
  <si>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</si>
  <si>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</si>
  <si>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</si>
  <si>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</si>
  <si>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</si>
  <si>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</si>
  <si>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</si>
  <si>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</si>
  <si>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</si>
  <si>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</si>
  <si>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</si>
  <si>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</si>
  <si>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</si>
  <si>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</si>
  <si>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</si>
  <si>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</si>
  <si>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</si>
  <si>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</si>
  <si>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</si>
  <si>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</si>
  <si>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</si>
  <si>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</si>
  <si>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</si>
  <si>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</si>
  <si>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</si>
  <si>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</si>
  <si>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</si>
  <si>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</si>
  <si>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</si>
  <si>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</si>
  <si>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</si>
  <si>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</si>
  <si>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</si>
  <si>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</si>
  <si>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</si>
  <si>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</si>
  <si>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</si>
  <si>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</si>
  <si>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повышение оплаты труда работникам муниципальных учреждений культуры, определенных Указом Президента Российской Федерации от 07.05.2012 № 597 "О мероприятиях по реализации государственной социальной политики", финансируемых из местных бюджетов</t>
  </si>
  <si>
    <t>Иные межбюджетные трансферты на ремонт сетей тепло и водоснабжения в с. Тигиль Тигильского района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</si>
  <si>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</si>
  <si>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</si>
  <si>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</si>
  <si>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Мероприятия государственной программы Российской Федерации "Доступная среда" на 2011-2020 годы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</si>
  <si>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</si>
  <si>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</si>
  <si>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Поддержка отрасли культуры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</si>
  <si>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</si>
  <si>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</si>
  <si>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</si>
  <si>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</si>
  <si>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</si>
  <si>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</si>
  <si>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</si>
  <si>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</si>
  <si>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</si>
  <si>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</si>
  <si>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</si>
  <si>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</si>
  <si>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</si>
  <si>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</si>
  <si>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</si>
  <si>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</si>
  <si>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</si>
  <si>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</si>
  <si>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</si>
  <si>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</si>
  <si>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</si>
  <si>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</si>
  <si>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</si>
  <si>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</si>
  <si>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</si>
  <si>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</si>
  <si>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</si>
  <si>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</si>
  <si>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</si>
  <si>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</si>
  <si>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</si>
  <si>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</si>
  <si>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</si>
  <si>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</si>
  <si>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</si>
  <si>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</si>
  <si>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</si>
  <si>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</si>
  <si>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</si>
  <si>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</si>
  <si>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</si>
  <si>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</si>
  <si>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31.07.2017</t>
  </si>
  <si>
    <t>01.07.2017</t>
  </si>
  <si>
    <r>
      <t xml:space="preserve">Иные межбюджетные трансферты на обеспечение </t>
    </r>
    <r>
      <rPr>
        <sz val="10"/>
        <color theme="1"/>
        <rFont val="Times New Roman"/>
        <family val="1"/>
        <charset val="204"/>
      </rPr>
      <t>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  </r>
  </si>
  <si>
    <r>
      <t xml:space="preserve">Иные межбюджетные трансферты на обеспечение </t>
    </r>
    <r>
      <rPr>
        <sz val="10"/>
        <color theme="1"/>
        <rFont val="Times New Roman"/>
        <family val="1"/>
        <charset val="204"/>
      </rPr>
      <t>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  </r>
  </si>
  <si>
    <t>Погашение бюджетного кредита</t>
  </si>
  <si>
    <t>Бюджетный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</si>
</sst>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64" fontId="20" fillId="0" borderId="4" xfId="0" applyNumberFormat="1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A63" sqref="A63:XFD63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110</v>
      </c>
      <c r="F1" s="29" t="str">
        <f>TEXT(E1,"[$-FC19]ММ")</f>
        <v>07</v>
      </c>
      <c r="G1" s="29" t="str">
        <f>TEXT(E1,"[$-FC19]ДД.ММ.ГГГ \г")</f>
        <v>01.07.2017 г</v>
      </c>
      <c r="H1" s="29" t="str">
        <f>TEXT(E1,"[$-FC19]ГГГГ")</f>
        <v>2017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июль 2017 года</v>
      </c>
      <c r="B2" s="41"/>
      <c r="C2" s="41"/>
      <c r="D2" s="41"/>
      <c r="E2" s="28" t="s">
        <v>109</v>
      </c>
      <c r="F2" s="29" t="str">
        <f>TEXT(E2,"[$-FC19]ДД ММММ ГГГ \г")</f>
        <v>31 июля 2017 г</v>
      </c>
      <c r="G2" s="29" t="str">
        <f>TEXT(E2,"[$-FC19]ДД.ММ.ГГГ \г")</f>
        <v>31.07.2017 г</v>
      </c>
      <c r="H2" s="30"/>
    </row>
    <row r="3" spans="1:8" x14ac:dyDescent="0.3">
      <c r="A3" s="1"/>
      <c r="B3" s="2"/>
      <c r="C3" s="2"/>
      <c r="D3" s="3"/>
      <c r="E3" s="29">
        <f>EndData1+1</f>
        <v>42948</v>
      </c>
      <c r="F3" s="29" t="str">
        <f>TEXT(E3,"[$-FC19]ДД ММММ ГГГ \г")</f>
        <v>01 августа 2017 г</v>
      </c>
      <c r="G3" s="29" t="str">
        <f>TEXT(E3,"[$-FC19]ДД.ММ.ГГГ \г")</f>
        <v>01.08.2017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01.07.2017 года</v>
      </c>
      <c r="B5" s="43"/>
      <c r="C5" s="43"/>
      <c r="D5" s="7">
        <v>711728.5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8">
        <f>D10-D7-D8</f>
        <v>1816702.3544499986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июль</v>
      </c>
      <c r="F6" s="29"/>
      <c r="G6" s="29"/>
      <c r="H6" s="29"/>
    </row>
    <row r="7" spans="1:8" x14ac:dyDescent="0.3">
      <c r="A7" s="52" t="s">
        <v>114</v>
      </c>
      <c r="B7" s="51"/>
      <c r="C7" s="51"/>
      <c r="D7" s="10">
        <v>1500000</v>
      </c>
      <c r="E7" s="29"/>
      <c r="F7" s="29"/>
      <c r="G7" s="29"/>
      <c r="H7" s="29"/>
    </row>
    <row r="8" spans="1:8" x14ac:dyDescent="0.3">
      <c r="A8" s="52" t="s">
        <v>10</v>
      </c>
      <c r="B8" s="51"/>
      <c r="C8" s="51"/>
      <c r="D8" s="10">
        <v>3539040</v>
      </c>
      <c r="E8" s="29"/>
      <c r="F8" s="29"/>
      <c r="G8" s="29"/>
      <c r="H8" s="29"/>
    </row>
    <row r="9" spans="1:8" x14ac:dyDescent="0.3">
      <c r="A9" s="52" t="s">
        <v>11</v>
      </c>
      <c r="B9" s="51"/>
      <c r="C9" s="51"/>
      <c r="D9" s="10">
        <v>421530.6</v>
      </c>
    </row>
    <row r="10" spans="1:8" x14ac:dyDescent="0.3">
      <c r="A10" s="53" t="s">
        <v>12</v>
      </c>
      <c r="B10" s="54"/>
      <c r="C10" s="54"/>
      <c r="D10" s="10">
        <f>D12-D5+D11</f>
        <v>6855742.3544499986</v>
      </c>
    </row>
    <row r="11" spans="1:8" x14ac:dyDescent="0.3">
      <c r="A11" s="53" t="s">
        <v>13</v>
      </c>
      <c r="B11" s="54"/>
      <c r="C11" s="54"/>
      <c r="D11" s="10">
        <f>B63+'Муниципальные районы'!P38</f>
        <v>6126136.9544499982</v>
      </c>
    </row>
    <row r="12" spans="1:8" x14ac:dyDescent="0.3">
      <c r="A12" s="44" t="str">
        <f>CONCATENATE("Остатки средств на ",G3,"ода")</f>
        <v>Остатки средств на 01.08.2017 года</v>
      </c>
      <c r="B12" s="45"/>
      <c r="C12" s="45"/>
      <c r="D12" s="9">
        <v>1441333.9</v>
      </c>
    </row>
    <row r="13" spans="1:8" x14ac:dyDescent="0.3">
      <c r="A13" s="55" t="s">
        <v>14</v>
      </c>
      <c r="B13" s="56"/>
      <c r="C13" s="56"/>
      <c r="D13" s="9"/>
    </row>
    <row r="14" spans="1:8" x14ac:dyDescent="0.3">
      <c r="A14" s="55" t="s">
        <v>15</v>
      </c>
      <c r="B14" s="56"/>
      <c r="C14" s="56"/>
      <c r="D14" s="9">
        <f>SUM(D15:D16)</f>
        <v>202.2</v>
      </c>
    </row>
    <row r="15" spans="1:8" ht="40.200000000000003" customHeight="1" x14ac:dyDescent="0.3">
      <c r="A15" s="57" t="s">
        <v>111</v>
      </c>
      <c r="B15" s="58"/>
      <c r="C15" s="58"/>
      <c r="D15" s="37">
        <v>104.6</v>
      </c>
    </row>
    <row r="16" spans="1:8" ht="40.200000000000003" customHeight="1" x14ac:dyDescent="0.3">
      <c r="A16" s="57" t="s">
        <v>112</v>
      </c>
      <c r="B16" s="58"/>
      <c r="C16" s="58"/>
      <c r="D16" s="37">
        <v>97.6</v>
      </c>
    </row>
    <row r="17" spans="1:4" x14ac:dyDescent="0.3">
      <c r="A17" s="23"/>
      <c r="B17" s="24"/>
      <c r="C17" s="24"/>
      <c r="D17" s="22"/>
    </row>
    <row r="18" spans="1:4" x14ac:dyDescent="0.3">
      <c r="A18" s="25" t="s">
        <v>16</v>
      </c>
      <c r="B18" s="11"/>
      <c r="C18" s="11"/>
      <c r="D18" s="12"/>
    </row>
    <row r="19" spans="1:4" x14ac:dyDescent="0.3">
      <c r="A19" s="46" t="s">
        <v>17</v>
      </c>
      <c r="B19" s="48" t="s">
        <v>2</v>
      </c>
      <c r="C19" s="49" t="s">
        <v>3</v>
      </c>
      <c r="D19" s="50"/>
    </row>
    <row r="20" spans="1:4" ht="54.6" customHeight="1" x14ac:dyDescent="0.3">
      <c r="A20" s="47"/>
      <c r="B20" s="48"/>
      <c r="C20" s="26" t="s">
        <v>4</v>
      </c>
      <c r="D20" s="26" t="s">
        <v>5</v>
      </c>
    </row>
    <row r="21" spans="1:4" x14ac:dyDescent="0.3">
      <c r="A21" s="13" t="s">
        <v>68</v>
      </c>
      <c r="B21" s="37">
        <v>17185.465970000001</v>
      </c>
      <c r="C21" s="37">
        <v>11891.439539999999</v>
      </c>
      <c r="D21" s="37">
        <v>2755.8386300000002</v>
      </c>
    </row>
    <row r="22" spans="1:4" x14ac:dyDescent="0.3">
      <c r="A22" s="13" t="s">
        <v>69</v>
      </c>
      <c r="B22" s="37">
        <v>3193.8417199999999</v>
      </c>
      <c r="C22" s="37">
        <v>2125.1382800000001</v>
      </c>
      <c r="D22" s="37">
        <v>360.34332000000001</v>
      </c>
    </row>
    <row r="23" spans="1:4" x14ac:dyDescent="0.3">
      <c r="A23" s="13" t="s">
        <v>70</v>
      </c>
      <c r="B23" s="37">
        <v>1567.6427799999999</v>
      </c>
      <c r="C23" s="37">
        <v>1567.6427799999999</v>
      </c>
      <c r="D23" s="37"/>
    </row>
    <row r="24" spans="1:4" x14ac:dyDescent="0.3">
      <c r="A24" s="13" t="s">
        <v>71</v>
      </c>
      <c r="B24" s="37">
        <v>60592.597580000001</v>
      </c>
      <c r="C24" s="37">
        <v>17270.571489999998</v>
      </c>
      <c r="D24" s="37">
        <v>2827.65209</v>
      </c>
    </row>
    <row r="25" spans="1:4" ht="27.6" x14ac:dyDescent="0.3">
      <c r="A25" s="13" t="s">
        <v>72</v>
      </c>
      <c r="B25" s="37">
        <v>105576.23999</v>
      </c>
      <c r="C25" s="37">
        <v>4156.5263699999996</v>
      </c>
      <c r="D25" s="37">
        <v>1097.58323</v>
      </c>
    </row>
    <row r="26" spans="1:4" x14ac:dyDescent="0.3">
      <c r="A26" s="13" t="s">
        <v>73</v>
      </c>
      <c r="B26" s="37">
        <v>6571.8372200000003</v>
      </c>
      <c r="C26" s="37">
        <v>1186.7983300000001</v>
      </c>
      <c r="D26" s="37">
        <v>514.18276000000003</v>
      </c>
    </row>
    <row r="27" spans="1:4" x14ac:dyDescent="0.3">
      <c r="A27" s="13" t="s">
        <v>74</v>
      </c>
      <c r="B27" s="37">
        <v>1827.7527299999999</v>
      </c>
      <c r="C27" s="37">
        <v>1001.7653299999999</v>
      </c>
      <c r="D27" s="37">
        <v>399.28293000000002</v>
      </c>
    </row>
    <row r="28" spans="1:4" ht="27.6" x14ac:dyDescent="0.3">
      <c r="A28" s="13" t="s">
        <v>75</v>
      </c>
      <c r="B28" s="37">
        <v>295128.41557000001</v>
      </c>
      <c r="C28" s="37">
        <v>1753.2349099999999</v>
      </c>
      <c r="D28" s="37">
        <v>1087.4852000000001</v>
      </c>
    </row>
    <row r="29" spans="1:4" x14ac:dyDescent="0.3">
      <c r="A29" s="13" t="s">
        <v>76</v>
      </c>
      <c r="B29" s="37">
        <v>19871.426439999999</v>
      </c>
      <c r="C29" s="37">
        <v>4377.4876999999997</v>
      </c>
      <c r="D29" s="37">
        <v>1225.5031100000001</v>
      </c>
    </row>
    <row r="30" spans="1:4" x14ac:dyDescent="0.3">
      <c r="A30" s="13" t="s">
        <v>77</v>
      </c>
      <c r="B30" s="37">
        <v>158759.20866999999</v>
      </c>
      <c r="C30" s="37">
        <v>5657.5026099999995</v>
      </c>
      <c r="D30" s="37">
        <v>998.82926999999995</v>
      </c>
    </row>
    <row r="31" spans="1:4" x14ac:dyDescent="0.3">
      <c r="A31" s="13" t="s">
        <v>78</v>
      </c>
      <c r="B31" s="37">
        <v>232001.12057</v>
      </c>
      <c r="C31" s="37">
        <v>6317.7799500000001</v>
      </c>
      <c r="D31" s="37">
        <v>1670.96588</v>
      </c>
    </row>
    <row r="32" spans="1:4" x14ac:dyDescent="0.3">
      <c r="A32" s="13" t="s">
        <v>79</v>
      </c>
      <c r="B32" s="37">
        <v>607712.11140000005</v>
      </c>
      <c r="C32" s="37">
        <v>12465.728349999999</v>
      </c>
      <c r="D32" s="37">
        <v>3757.10311</v>
      </c>
    </row>
    <row r="33" spans="1:4" x14ac:dyDescent="0.3">
      <c r="A33" s="13" t="s">
        <v>80</v>
      </c>
      <c r="B33" s="37">
        <v>558127.63411999994</v>
      </c>
      <c r="C33" s="37">
        <v>17814.788349999999</v>
      </c>
      <c r="D33" s="37">
        <v>4909.7815799999998</v>
      </c>
    </row>
    <row r="34" spans="1:4" x14ac:dyDescent="0.3">
      <c r="A34" s="13" t="s">
        <v>81</v>
      </c>
      <c r="B34" s="37">
        <v>66900.981230000005</v>
      </c>
      <c r="C34" s="37">
        <v>1982.93777</v>
      </c>
      <c r="D34" s="37">
        <v>519.49838</v>
      </c>
    </row>
    <row r="35" spans="1:4" ht="18" customHeight="1" x14ac:dyDescent="0.3">
      <c r="A35" s="13" t="s">
        <v>82</v>
      </c>
      <c r="B35" s="37">
        <v>88818.530140000003</v>
      </c>
      <c r="C35" s="37">
        <v>53458.704969999999</v>
      </c>
      <c r="D35" s="37">
        <v>15817.507540000001</v>
      </c>
    </row>
    <row r="36" spans="1:4" x14ac:dyDescent="0.3">
      <c r="A36" s="13" t="s">
        <v>83</v>
      </c>
      <c r="B36" s="37">
        <v>10434.962310000001</v>
      </c>
      <c r="C36" s="37">
        <v>748.33876999999995</v>
      </c>
      <c r="D36" s="37">
        <v>171.83502999999999</v>
      </c>
    </row>
    <row r="37" spans="1:4" x14ac:dyDescent="0.3">
      <c r="A37" s="13" t="s">
        <v>84</v>
      </c>
      <c r="B37" s="37">
        <v>13187.410260000001</v>
      </c>
      <c r="C37" s="37">
        <v>4036.33358</v>
      </c>
      <c r="D37" s="37">
        <v>1073.8596700000001</v>
      </c>
    </row>
    <row r="38" spans="1:4" x14ac:dyDescent="0.3">
      <c r="A38" s="13" t="s">
        <v>85</v>
      </c>
      <c r="B38" s="37">
        <v>8620.5710400000007</v>
      </c>
      <c r="C38" s="37">
        <v>2335.5389799999998</v>
      </c>
      <c r="D38" s="37">
        <v>688.08466999999996</v>
      </c>
    </row>
    <row r="39" spans="1:4" x14ac:dyDescent="0.3">
      <c r="A39" s="13" t="s">
        <v>86</v>
      </c>
      <c r="B39" s="37">
        <v>3055.05422</v>
      </c>
      <c r="C39" s="37">
        <v>1845.3570099999999</v>
      </c>
      <c r="D39" s="37">
        <v>555.30841999999996</v>
      </c>
    </row>
    <row r="40" spans="1:4" ht="27.6" x14ac:dyDescent="0.3">
      <c r="A40" s="13" t="s">
        <v>87</v>
      </c>
      <c r="B40" s="37">
        <v>42318.828930000003</v>
      </c>
      <c r="C40" s="37">
        <v>18137.02997</v>
      </c>
      <c r="D40" s="37">
        <v>4824.1875200000004</v>
      </c>
    </row>
    <row r="41" spans="1:4" x14ac:dyDescent="0.3">
      <c r="A41" s="13" t="s">
        <v>88</v>
      </c>
      <c r="B41" s="37">
        <v>16354.41771</v>
      </c>
      <c r="C41" s="37">
        <v>1018.12926</v>
      </c>
      <c r="D41" s="37">
        <v>264.58562000000001</v>
      </c>
    </row>
    <row r="42" spans="1:4" x14ac:dyDescent="0.3">
      <c r="A42" s="13" t="s">
        <v>89</v>
      </c>
      <c r="B42" s="37">
        <v>318031.28625</v>
      </c>
      <c r="C42" s="37">
        <v>5199.5716400000001</v>
      </c>
      <c r="D42" s="37">
        <v>1862.5149100000001</v>
      </c>
    </row>
    <row r="43" spans="1:4" x14ac:dyDescent="0.3">
      <c r="A43" s="13" t="s">
        <v>90</v>
      </c>
      <c r="B43" s="37">
        <v>21320.2788</v>
      </c>
      <c r="C43" s="37">
        <v>12712.81486</v>
      </c>
      <c r="D43" s="37">
        <v>3338.2533100000001</v>
      </c>
    </row>
    <row r="44" spans="1:4" x14ac:dyDescent="0.3">
      <c r="A44" s="13" t="s">
        <v>91</v>
      </c>
      <c r="B44" s="37">
        <v>4246.8855599999997</v>
      </c>
      <c r="C44" s="37">
        <v>3026.4549499999998</v>
      </c>
      <c r="D44" s="37">
        <v>800</v>
      </c>
    </row>
    <row r="45" spans="1:4" x14ac:dyDescent="0.3">
      <c r="A45" s="13" t="s">
        <v>92</v>
      </c>
      <c r="B45" s="37">
        <v>2347.9193399999999</v>
      </c>
      <c r="C45" s="37">
        <v>1497.771</v>
      </c>
      <c r="D45" s="37">
        <v>369.64415000000002</v>
      </c>
    </row>
    <row r="46" spans="1:4" x14ac:dyDescent="0.3">
      <c r="A46" s="13" t="s">
        <v>93</v>
      </c>
      <c r="B46" s="37">
        <v>2384.3654200000001</v>
      </c>
      <c r="C46" s="37">
        <v>1615.59791</v>
      </c>
      <c r="D46" s="37">
        <v>410.59258</v>
      </c>
    </row>
    <row r="47" spans="1:4" x14ac:dyDescent="0.3">
      <c r="A47" s="13" t="s">
        <v>94</v>
      </c>
      <c r="B47" s="37">
        <v>2827.0938700000002</v>
      </c>
      <c r="C47" s="37">
        <v>2139.86913</v>
      </c>
      <c r="D47" s="37">
        <v>560.32578999999998</v>
      </c>
    </row>
    <row r="48" spans="1:4" x14ac:dyDescent="0.3">
      <c r="A48" s="13" t="s">
        <v>95</v>
      </c>
      <c r="B48" s="37">
        <v>2084.4419699999999</v>
      </c>
      <c r="C48" s="37">
        <v>1228.4145100000001</v>
      </c>
      <c r="D48" s="37">
        <v>315.35034999999999</v>
      </c>
    </row>
    <row r="49" spans="1:4" x14ac:dyDescent="0.3">
      <c r="A49" s="13" t="s">
        <v>96</v>
      </c>
      <c r="B49" s="37">
        <v>1198.2775899999999</v>
      </c>
      <c r="C49" s="37">
        <v>936.90103999999997</v>
      </c>
      <c r="D49" s="37">
        <v>198.68378000000001</v>
      </c>
    </row>
    <row r="50" spans="1:4" x14ac:dyDescent="0.3">
      <c r="A50" s="13" t="s">
        <v>97</v>
      </c>
      <c r="B50" s="37">
        <v>3631.36114</v>
      </c>
      <c r="C50" s="37">
        <v>2456.8638299999998</v>
      </c>
      <c r="D50" s="37">
        <v>601.56380999999999</v>
      </c>
    </row>
    <row r="51" spans="1:4" x14ac:dyDescent="0.3">
      <c r="A51" s="13" t="s">
        <v>98</v>
      </c>
      <c r="B51" s="37">
        <v>790772.95319000003</v>
      </c>
      <c r="C51" s="37">
        <v>15970.422130000001</v>
      </c>
      <c r="D51" s="37">
        <v>4543.7686700000004</v>
      </c>
    </row>
    <row r="52" spans="1:4" ht="27.6" x14ac:dyDescent="0.3">
      <c r="A52" s="13" t="s">
        <v>99</v>
      </c>
      <c r="B52" s="37">
        <v>102.80448</v>
      </c>
      <c r="C52" s="37">
        <v>42</v>
      </c>
      <c r="D52" s="37">
        <v>53.330480000000001</v>
      </c>
    </row>
    <row r="53" spans="1:4" x14ac:dyDescent="0.3">
      <c r="A53" s="13" t="s">
        <v>100</v>
      </c>
      <c r="B53" s="37">
        <v>3270.8003699999999</v>
      </c>
      <c r="C53" s="37">
        <v>1968.6831500000001</v>
      </c>
      <c r="D53" s="37">
        <v>530.17178000000001</v>
      </c>
    </row>
    <row r="54" spans="1:4" x14ac:dyDescent="0.3">
      <c r="A54" s="13" t="s">
        <v>101</v>
      </c>
      <c r="B54" s="37">
        <v>2135.9078800000002</v>
      </c>
      <c r="C54" s="37">
        <v>625.51289999999995</v>
      </c>
      <c r="D54" s="37">
        <v>467.68790000000001</v>
      </c>
    </row>
    <row r="55" spans="1:4" x14ac:dyDescent="0.3">
      <c r="A55" s="13" t="s">
        <v>102</v>
      </c>
      <c r="B55" s="37">
        <v>56251.187550000002</v>
      </c>
      <c r="C55" s="37">
        <v>575.10281999999995</v>
      </c>
      <c r="D55" s="37">
        <v>267.17282</v>
      </c>
    </row>
    <row r="56" spans="1:4" x14ac:dyDescent="0.3">
      <c r="A56" s="13" t="s">
        <v>103</v>
      </c>
      <c r="B56" s="37">
        <v>20086.15537</v>
      </c>
      <c r="C56" s="37">
        <v>15130.16833</v>
      </c>
      <c r="D56" s="37">
        <v>3500.4985000000001</v>
      </c>
    </row>
    <row r="57" spans="1:4" x14ac:dyDescent="0.3">
      <c r="A57" s="13" t="s">
        <v>104</v>
      </c>
      <c r="B57" s="37">
        <v>4660.2145399999999</v>
      </c>
      <c r="C57" s="37">
        <v>1866.86752</v>
      </c>
      <c r="D57" s="37">
        <v>823.31511999999998</v>
      </c>
    </row>
    <row r="58" spans="1:4" x14ac:dyDescent="0.3">
      <c r="A58" s="13" t="s">
        <v>105</v>
      </c>
      <c r="B58" s="37">
        <v>4005.5284200000001</v>
      </c>
      <c r="C58" s="37">
        <v>1355.5462600000001</v>
      </c>
      <c r="D58" s="37">
        <v>398.80079999999998</v>
      </c>
    </row>
    <row r="59" spans="1:4" x14ac:dyDescent="0.3">
      <c r="A59" s="13" t="s">
        <v>106</v>
      </c>
      <c r="B59" s="37">
        <v>1284.70543</v>
      </c>
      <c r="C59" s="37">
        <v>641.79016999999999</v>
      </c>
      <c r="D59" s="37">
        <v>431.07121000000001</v>
      </c>
    </row>
    <row r="60" spans="1:4" x14ac:dyDescent="0.3">
      <c r="A60" s="13" t="s">
        <v>107</v>
      </c>
      <c r="B60" s="37">
        <v>25016.325720000001</v>
      </c>
      <c r="C60" s="37">
        <v>626.47983999999997</v>
      </c>
      <c r="D60" s="37">
        <v>710.18137999999999</v>
      </c>
    </row>
    <row r="61" spans="1:4" x14ac:dyDescent="0.3">
      <c r="A61" s="13" t="s">
        <v>108</v>
      </c>
      <c r="B61" s="37">
        <v>545.53637000000003</v>
      </c>
      <c r="C61" s="37">
        <v>219.76576</v>
      </c>
      <c r="D61" s="37">
        <v>109.49878</v>
      </c>
    </row>
    <row r="62" spans="1:4" x14ac:dyDescent="0.3">
      <c r="A62" s="13" t="s">
        <v>113</v>
      </c>
      <c r="B62" s="37">
        <v>1500000</v>
      </c>
      <c r="C62" s="37"/>
      <c r="D62" s="37"/>
    </row>
    <row r="63" spans="1:4" x14ac:dyDescent="0.3">
      <c r="A63" s="27" t="s">
        <v>2</v>
      </c>
      <c r="B63" s="38">
        <f>SUM(B21:B62)</f>
        <v>5084010.0798599981</v>
      </c>
      <c r="C63" s="38">
        <v>240985.37205000001</v>
      </c>
      <c r="D63" s="38">
        <v>65811.844079999995</v>
      </c>
    </row>
  </sheetData>
  <mergeCells count="17">
    <mergeCell ref="A7:C7"/>
    <mergeCell ref="A1:D1"/>
    <mergeCell ref="A2:D2"/>
    <mergeCell ref="A5:C5"/>
    <mergeCell ref="A12:C12"/>
    <mergeCell ref="A19:A20"/>
    <mergeCell ref="B19:B20"/>
    <mergeCell ref="C19:D19"/>
    <mergeCell ref="A6:C6"/>
    <mergeCell ref="A8:C8"/>
    <mergeCell ref="A9:C9"/>
    <mergeCell ref="A10:C10"/>
    <mergeCell ref="A11:C11"/>
    <mergeCell ref="A13:C13"/>
    <mergeCell ref="A14:C14"/>
    <mergeCell ref="A15:C15"/>
    <mergeCell ref="A16:C16"/>
  </mergeCells>
  <pageMargins left="0.70866141732283472" right="0.70866141732283472" top="0.21" bottom="0.38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topLeftCell="C1" zoomScaleNormal="100" zoomScaleSheetLayoutView="100" workbookViewId="0">
      <selection activeCell="P2" sqref="P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33203125" customWidth="1"/>
    <col min="7" max="7" width="13.109375" customWidth="1"/>
    <col min="8" max="8" width="13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2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4"/>
      <c r="P2" s="59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5" t="s">
        <v>6</v>
      </c>
    </row>
    <row r="4" spans="1:20" ht="27.6" x14ac:dyDescent="0.3">
      <c r="A4" s="34" t="s">
        <v>33</v>
      </c>
      <c r="B4" s="39"/>
      <c r="C4" s="39"/>
      <c r="D4" s="39"/>
      <c r="E4" s="39"/>
      <c r="F4" s="39"/>
      <c r="G4" s="39"/>
      <c r="H4" s="39"/>
      <c r="I4" s="39"/>
      <c r="J4" s="39">
        <v>1368.25</v>
      </c>
      <c r="K4" s="39">
        <v>185.25919999999999</v>
      </c>
      <c r="L4" s="39"/>
      <c r="M4" s="39"/>
      <c r="N4" s="39"/>
      <c r="O4" s="39"/>
      <c r="P4" s="40">
        <v>1553.5092</v>
      </c>
      <c r="Q4" s="33"/>
      <c r="R4" s="33"/>
      <c r="S4" s="33"/>
      <c r="T4" s="33"/>
    </row>
    <row r="5" spans="1:20" ht="41.4" x14ac:dyDescent="0.3">
      <c r="A5" s="34" t="s">
        <v>34</v>
      </c>
      <c r="B5" s="39"/>
      <c r="C5" s="39">
        <v>18266.833999999999</v>
      </c>
      <c r="D5" s="39">
        <v>19454.166000000001</v>
      </c>
      <c r="E5" s="39">
        <v>5692.5379999999996</v>
      </c>
      <c r="F5" s="39"/>
      <c r="G5" s="39">
        <v>58860.75</v>
      </c>
      <c r="H5" s="39">
        <v>10373.749400000001</v>
      </c>
      <c r="I5" s="39">
        <v>6300</v>
      </c>
      <c r="J5" s="39">
        <v>829.83299999999997</v>
      </c>
      <c r="K5" s="39">
        <v>5304.0442000000003</v>
      </c>
      <c r="L5" s="39">
        <v>1079.4847</v>
      </c>
      <c r="M5" s="39">
        <v>13977.084000000001</v>
      </c>
      <c r="N5" s="39">
        <v>12875.279640000001</v>
      </c>
      <c r="O5" s="39">
        <v>56566.146000000001</v>
      </c>
      <c r="P5" s="40">
        <v>209579.90893999999</v>
      </c>
      <c r="Q5" s="33"/>
      <c r="R5" s="33"/>
      <c r="S5" s="33"/>
      <c r="T5" s="33"/>
    </row>
    <row r="6" spans="1:20" ht="41.4" x14ac:dyDescent="0.3">
      <c r="A6" s="34" t="s">
        <v>35</v>
      </c>
      <c r="B6" s="39">
        <v>14004.07201</v>
      </c>
      <c r="C6" s="39">
        <v>565</v>
      </c>
      <c r="D6" s="39">
        <v>75</v>
      </c>
      <c r="E6" s="39"/>
      <c r="F6" s="39"/>
      <c r="G6" s="39">
        <v>75</v>
      </c>
      <c r="H6" s="39"/>
      <c r="I6" s="39"/>
      <c r="J6" s="39">
        <v>154.166</v>
      </c>
      <c r="K6" s="39">
        <v>100</v>
      </c>
      <c r="L6" s="39"/>
      <c r="M6" s="39"/>
      <c r="N6" s="39">
        <v>116.95319000000001</v>
      </c>
      <c r="O6" s="39"/>
      <c r="P6" s="40">
        <v>15090.191199999999</v>
      </c>
      <c r="Q6" s="33"/>
      <c r="R6" s="33"/>
      <c r="S6" s="33"/>
      <c r="T6" s="33"/>
    </row>
    <row r="7" spans="1:20" ht="69" x14ac:dyDescent="0.3">
      <c r="A7" s="34" t="s">
        <v>36</v>
      </c>
      <c r="B7" s="39">
        <v>46000</v>
      </c>
      <c r="C7" s="39">
        <v>60730.167500000003</v>
      </c>
      <c r="D7" s="39">
        <v>16959.332999999999</v>
      </c>
      <c r="E7" s="39">
        <v>4500</v>
      </c>
      <c r="F7" s="39"/>
      <c r="G7" s="39">
        <v>17788.25</v>
      </c>
      <c r="H7" s="39">
        <v>7151.9714000000004</v>
      </c>
      <c r="I7" s="39">
        <v>2000</v>
      </c>
      <c r="J7" s="39">
        <v>13875.946</v>
      </c>
      <c r="K7" s="39">
        <v>2949.2365</v>
      </c>
      <c r="L7" s="39">
        <v>13768.1572</v>
      </c>
      <c r="M7" s="39">
        <v>15513.75</v>
      </c>
      <c r="N7" s="39">
        <v>6111.2747799999997</v>
      </c>
      <c r="O7" s="39">
        <v>30876.276000000002</v>
      </c>
      <c r="P7" s="40">
        <v>238224.36238000001</v>
      </c>
      <c r="Q7" s="33"/>
      <c r="R7" s="33"/>
      <c r="S7" s="33"/>
      <c r="T7" s="33"/>
    </row>
    <row r="8" spans="1:20" ht="110.4" x14ac:dyDescent="0.3">
      <c r="A8" s="34" t="s">
        <v>37</v>
      </c>
      <c r="B8" s="39">
        <v>32140.99771</v>
      </c>
      <c r="C8" s="39">
        <v>18570.575079999999</v>
      </c>
      <c r="D8" s="39"/>
      <c r="E8" s="39"/>
      <c r="F8" s="39"/>
      <c r="G8" s="39"/>
      <c r="H8" s="39">
        <v>9182.2256099999995</v>
      </c>
      <c r="I8" s="39">
        <v>124.033</v>
      </c>
      <c r="J8" s="39"/>
      <c r="K8" s="39"/>
      <c r="L8" s="39">
        <v>3310.3456900000001</v>
      </c>
      <c r="M8" s="39">
        <v>800</v>
      </c>
      <c r="N8" s="39">
        <v>1717.9069999999999</v>
      </c>
      <c r="O8" s="39">
        <v>1038.8903700000001</v>
      </c>
      <c r="P8" s="40">
        <v>66884.974459999998</v>
      </c>
      <c r="Q8" s="33"/>
      <c r="R8" s="33"/>
      <c r="S8" s="33"/>
      <c r="T8" s="33"/>
    </row>
    <row r="9" spans="1:20" ht="82.8" x14ac:dyDescent="0.3">
      <c r="A9" s="34" t="s">
        <v>38</v>
      </c>
      <c r="B9" s="39">
        <v>853.69606999999996</v>
      </c>
      <c r="C9" s="39"/>
      <c r="D9" s="39">
        <v>2295.37084</v>
      </c>
      <c r="E9" s="39"/>
      <c r="F9" s="39"/>
      <c r="G9" s="39">
        <v>21035.274880000001</v>
      </c>
      <c r="H9" s="39"/>
      <c r="I9" s="39">
        <v>7400</v>
      </c>
      <c r="J9" s="39"/>
      <c r="K9" s="39"/>
      <c r="L9" s="39"/>
      <c r="M9" s="39"/>
      <c r="N9" s="39"/>
      <c r="O9" s="39"/>
      <c r="P9" s="40">
        <v>31584.341789999999</v>
      </c>
      <c r="Q9" s="33"/>
      <c r="R9" s="33"/>
      <c r="S9" s="33"/>
      <c r="T9" s="33"/>
    </row>
    <row r="10" spans="1:20" ht="96.6" x14ac:dyDescent="0.3">
      <c r="A10" s="34" t="s">
        <v>39</v>
      </c>
      <c r="B10" s="39">
        <v>123.621</v>
      </c>
      <c r="C10" s="39">
        <v>248.7</v>
      </c>
      <c r="D10" s="39"/>
      <c r="E10" s="39"/>
      <c r="F10" s="39"/>
      <c r="G10" s="39"/>
      <c r="H10" s="39"/>
      <c r="I10" s="39"/>
      <c r="J10" s="39">
        <v>30.146000000000001</v>
      </c>
      <c r="K10" s="39">
        <v>3.1080000000000001</v>
      </c>
      <c r="L10" s="39">
        <v>12.29508</v>
      </c>
      <c r="M10" s="39">
        <v>10.587429999999999</v>
      </c>
      <c r="N10" s="39">
        <v>12.29508</v>
      </c>
      <c r="O10" s="39"/>
      <c r="P10" s="40">
        <v>440.75259</v>
      </c>
      <c r="Q10" s="33"/>
      <c r="R10" s="33"/>
      <c r="S10" s="33"/>
      <c r="T10" s="33"/>
    </row>
    <row r="11" spans="1:20" ht="82.8" x14ac:dyDescent="0.3">
      <c r="A11" s="34" t="s">
        <v>40</v>
      </c>
      <c r="B11" s="39"/>
      <c r="C11" s="39">
        <v>4003.1669999999999</v>
      </c>
      <c r="D11" s="39">
        <v>632</v>
      </c>
      <c r="E11" s="39">
        <v>313</v>
      </c>
      <c r="F11" s="39">
        <v>142.666</v>
      </c>
      <c r="G11" s="39">
        <v>612</v>
      </c>
      <c r="H11" s="39">
        <v>153.27199999999999</v>
      </c>
      <c r="I11" s="39">
        <v>43</v>
      </c>
      <c r="J11" s="39"/>
      <c r="K11" s="39"/>
      <c r="L11" s="39">
        <v>258.56319999999999</v>
      </c>
      <c r="M11" s="39">
        <v>232.333</v>
      </c>
      <c r="N11" s="39">
        <v>260.98647</v>
      </c>
      <c r="O11" s="39">
        <v>142.90899999999999</v>
      </c>
      <c r="P11" s="40">
        <v>6793.8966700000001</v>
      </c>
      <c r="Q11" s="33"/>
      <c r="R11" s="33"/>
      <c r="S11" s="33"/>
      <c r="T11" s="33"/>
    </row>
    <row r="12" spans="1:20" ht="96.6" x14ac:dyDescent="0.3">
      <c r="A12" s="34" t="s">
        <v>41</v>
      </c>
      <c r="B12" s="39">
        <v>235</v>
      </c>
      <c r="C12" s="39">
        <v>258.334</v>
      </c>
      <c r="D12" s="39">
        <v>172.25</v>
      </c>
      <c r="E12" s="39"/>
      <c r="F12" s="39">
        <v>86.082999999999998</v>
      </c>
      <c r="G12" s="39">
        <v>86.083330000000004</v>
      </c>
      <c r="H12" s="39">
        <v>51.265000000000001</v>
      </c>
      <c r="I12" s="39">
        <v>180</v>
      </c>
      <c r="J12" s="39">
        <v>77.507000000000005</v>
      </c>
      <c r="K12" s="39">
        <v>92.796199999999999</v>
      </c>
      <c r="L12" s="39"/>
      <c r="M12" s="39">
        <v>75.5</v>
      </c>
      <c r="N12" s="39">
        <v>92.796199999999999</v>
      </c>
      <c r="O12" s="39"/>
      <c r="P12" s="40">
        <v>1407.61473</v>
      </c>
      <c r="Q12" s="33"/>
      <c r="R12" s="33"/>
      <c r="S12" s="33"/>
      <c r="T12" s="33"/>
    </row>
    <row r="13" spans="1:20" ht="69" x14ac:dyDescent="0.3">
      <c r="A13" s="34" t="s">
        <v>42</v>
      </c>
      <c r="B13" s="39">
        <v>384</v>
      </c>
      <c r="C13" s="39">
        <v>356.16699999999997</v>
      </c>
      <c r="D13" s="39">
        <v>270</v>
      </c>
      <c r="E13" s="39">
        <v>184.4</v>
      </c>
      <c r="F13" s="39">
        <v>75.8</v>
      </c>
      <c r="G13" s="39">
        <v>334</v>
      </c>
      <c r="H13" s="39">
        <v>65</v>
      </c>
      <c r="I13" s="39"/>
      <c r="J13" s="39">
        <v>481.63299999999998</v>
      </c>
      <c r="K13" s="39">
        <v>65.099999999999994</v>
      </c>
      <c r="L13" s="39">
        <v>451.8972</v>
      </c>
      <c r="M13" s="39">
        <v>25</v>
      </c>
      <c r="N13" s="39">
        <v>79</v>
      </c>
      <c r="O13" s="39">
        <v>83.582700000000003</v>
      </c>
      <c r="P13" s="40">
        <v>2855.5799000000002</v>
      </c>
      <c r="Q13" s="33"/>
      <c r="R13" s="33"/>
      <c r="S13" s="33"/>
      <c r="T13" s="33"/>
    </row>
    <row r="14" spans="1:20" ht="82.8" x14ac:dyDescent="0.3">
      <c r="A14" s="34" t="s">
        <v>43</v>
      </c>
      <c r="B14" s="39">
        <v>92.97</v>
      </c>
      <c r="C14" s="39">
        <v>328.43400000000003</v>
      </c>
      <c r="D14" s="39">
        <v>216</v>
      </c>
      <c r="E14" s="39">
        <v>231.2</v>
      </c>
      <c r="F14" s="39">
        <v>119.7</v>
      </c>
      <c r="G14" s="39">
        <v>55</v>
      </c>
      <c r="H14" s="39">
        <v>40</v>
      </c>
      <c r="I14" s="39"/>
      <c r="J14" s="39">
        <v>106.508</v>
      </c>
      <c r="K14" s="39">
        <v>34.700000000000003</v>
      </c>
      <c r="L14" s="39">
        <v>217.03297000000001</v>
      </c>
      <c r="M14" s="39">
        <v>30</v>
      </c>
      <c r="N14" s="39">
        <v>217.5</v>
      </c>
      <c r="O14" s="39">
        <v>37.347610000000003</v>
      </c>
      <c r="P14" s="40">
        <v>1726.39258</v>
      </c>
      <c r="Q14" s="33"/>
      <c r="R14" s="33"/>
      <c r="S14" s="33"/>
      <c r="T14" s="33"/>
    </row>
    <row r="15" spans="1:20" ht="124.2" x14ac:dyDescent="0.3">
      <c r="A15" s="34" t="s">
        <v>44</v>
      </c>
      <c r="B15" s="39">
        <v>22143.291310000001</v>
      </c>
      <c r="C15" s="39">
        <v>1896.14085</v>
      </c>
      <c r="D15" s="39">
        <v>175</v>
      </c>
      <c r="E15" s="39"/>
      <c r="F15" s="39"/>
      <c r="G15" s="39"/>
      <c r="H15" s="39"/>
      <c r="I15" s="39"/>
      <c r="J15" s="39">
        <v>280</v>
      </c>
      <c r="K15" s="39"/>
      <c r="L15" s="39"/>
      <c r="M15" s="39"/>
      <c r="N15" s="39"/>
      <c r="O15" s="39"/>
      <c r="P15" s="40">
        <v>24494.43216</v>
      </c>
      <c r="Q15" s="33"/>
      <c r="R15" s="33"/>
      <c r="S15" s="33"/>
      <c r="T15" s="33"/>
    </row>
    <row r="16" spans="1:20" ht="110.4" x14ac:dyDescent="0.3">
      <c r="A16" s="34" t="s">
        <v>45</v>
      </c>
      <c r="B16" s="39"/>
      <c r="C16" s="39">
        <v>3818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3818</v>
      </c>
      <c r="Q16" s="33"/>
      <c r="R16" s="33"/>
      <c r="S16" s="33"/>
      <c r="T16" s="33"/>
    </row>
    <row r="17" spans="1:20" ht="110.4" x14ac:dyDescent="0.3">
      <c r="A17" s="34" t="s">
        <v>46</v>
      </c>
      <c r="B17" s="39">
        <v>150.03</v>
      </c>
      <c r="C17" s="39">
        <v>218.89</v>
      </c>
      <c r="D17" s="39"/>
      <c r="E17" s="39"/>
      <c r="F17" s="39"/>
      <c r="G17" s="39">
        <v>28.131</v>
      </c>
      <c r="H17" s="39"/>
      <c r="I17" s="39"/>
      <c r="J17" s="39">
        <v>37.5</v>
      </c>
      <c r="K17" s="39"/>
      <c r="L17" s="39"/>
      <c r="M17" s="39">
        <v>11.42</v>
      </c>
      <c r="N17" s="39"/>
      <c r="O17" s="39"/>
      <c r="P17" s="40">
        <v>445.971</v>
      </c>
      <c r="Q17" s="33"/>
      <c r="R17" s="33"/>
      <c r="S17" s="33"/>
      <c r="T17" s="33"/>
    </row>
    <row r="18" spans="1:20" ht="358.8" x14ac:dyDescent="0.3">
      <c r="A18" s="34" t="s">
        <v>47</v>
      </c>
      <c r="B18" s="39"/>
      <c r="C18" s="39"/>
      <c r="D18" s="39">
        <v>2050</v>
      </c>
      <c r="E18" s="39">
        <v>1670</v>
      </c>
      <c r="F18" s="39">
        <v>215</v>
      </c>
      <c r="G18" s="39">
        <v>2500</v>
      </c>
      <c r="H18" s="39"/>
      <c r="I18" s="39"/>
      <c r="J18" s="39"/>
      <c r="K18" s="39"/>
      <c r="L18" s="39">
        <v>1430.5</v>
      </c>
      <c r="M18" s="39">
        <v>1378.2</v>
      </c>
      <c r="N18" s="39">
        <v>1822.9166600000001</v>
      </c>
      <c r="O18" s="39">
        <v>1171.002</v>
      </c>
      <c r="P18" s="40">
        <v>12237.61866</v>
      </c>
      <c r="Q18" s="33"/>
      <c r="R18" s="33"/>
      <c r="S18" s="33"/>
      <c r="T18" s="33"/>
    </row>
    <row r="19" spans="1:20" ht="179.4" x14ac:dyDescent="0.3">
      <c r="A19" s="34" t="s">
        <v>48</v>
      </c>
      <c r="B19" s="39"/>
      <c r="C19" s="39">
        <v>40000</v>
      </c>
      <c r="D19" s="39">
        <v>16970.54</v>
      </c>
      <c r="E19" s="39">
        <v>14780</v>
      </c>
      <c r="F19" s="39"/>
      <c r="G19" s="39">
        <v>5715.4719999999998</v>
      </c>
      <c r="H19" s="39"/>
      <c r="I19" s="39"/>
      <c r="J19" s="39"/>
      <c r="K19" s="39"/>
      <c r="L19" s="39">
        <v>29811.371309999999</v>
      </c>
      <c r="M19" s="39">
        <v>7588.5</v>
      </c>
      <c r="N19" s="39">
        <v>8157.3423199999997</v>
      </c>
      <c r="O19" s="39">
        <v>11211.293019999999</v>
      </c>
      <c r="P19" s="40">
        <v>134234.51865000001</v>
      </c>
      <c r="Q19" s="33"/>
      <c r="R19" s="33"/>
      <c r="S19" s="33"/>
      <c r="T19" s="33"/>
    </row>
    <row r="20" spans="1:20" ht="110.4" x14ac:dyDescent="0.3">
      <c r="A20" s="34" t="s">
        <v>49</v>
      </c>
      <c r="B20" s="39"/>
      <c r="C20" s="39">
        <v>285.36900000000003</v>
      </c>
      <c r="D20" s="39"/>
      <c r="E20" s="39"/>
      <c r="F20" s="39"/>
      <c r="G20" s="39"/>
      <c r="H20" s="39"/>
      <c r="I20" s="39"/>
      <c r="J20" s="39"/>
      <c r="K20" s="39"/>
      <c r="L20" s="39">
        <v>312</v>
      </c>
      <c r="M20" s="39">
        <v>1306.96</v>
      </c>
      <c r="N20" s="39">
        <v>295</v>
      </c>
      <c r="O20" s="39"/>
      <c r="P20" s="40">
        <v>2199.3290000000002</v>
      </c>
      <c r="Q20" s="33"/>
      <c r="R20" s="33"/>
      <c r="S20" s="33"/>
      <c r="T20" s="33"/>
    </row>
    <row r="21" spans="1:20" ht="151.80000000000001" x14ac:dyDescent="0.3">
      <c r="A21" s="34" t="s">
        <v>50</v>
      </c>
      <c r="B21" s="39"/>
      <c r="C21" s="39">
        <v>21.259319999999999</v>
      </c>
      <c r="D21" s="39"/>
      <c r="E21" s="39"/>
      <c r="F21" s="39"/>
      <c r="G21" s="39"/>
      <c r="H21" s="39"/>
      <c r="I21" s="39"/>
      <c r="J21" s="39">
        <v>3.7250000000000001</v>
      </c>
      <c r="K21" s="39"/>
      <c r="L21" s="39"/>
      <c r="M21" s="39"/>
      <c r="N21" s="39"/>
      <c r="O21" s="39"/>
      <c r="P21" s="40">
        <v>24.98432</v>
      </c>
      <c r="Q21" s="33"/>
      <c r="R21" s="33"/>
      <c r="S21" s="33"/>
      <c r="T21" s="33"/>
    </row>
    <row r="22" spans="1:20" ht="96.6" x14ac:dyDescent="0.3">
      <c r="A22" s="34" t="s">
        <v>51</v>
      </c>
      <c r="B22" s="39"/>
      <c r="C22" s="39">
        <v>150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>
        <v>150</v>
      </c>
      <c r="Q22" s="33"/>
      <c r="R22" s="33"/>
      <c r="S22" s="33"/>
      <c r="T22" s="33"/>
    </row>
    <row r="23" spans="1:20" ht="138" x14ac:dyDescent="0.3">
      <c r="A23" s="34" t="s">
        <v>52</v>
      </c>
      <c r="B23" s="39">
        <v>6958.51</v>
      </c>
      <c r="C23" s="39">
        <v>1850</v>
      </c>
      <c r="D23" s="39">
        <v>302</v>
      </c>
      <c r="E23" s="39">
        <v>243.5</v>
      </c>
      <c r="F23" s="39">
        <v>79</v>
      </c>
      <c r="G23" s="39">
        <v>184</v>
      </c>
      <c r="H23" s="39"/>
      <c r="I23" s="39"/>
      <c r="J23" s="39">
        <v>1203.9000000000001</v>
      </c>
      <c r="K23" s="39">
        <v>236.47499999999999</v>
      </c>
      <c r="L23" s="39">
        <v>700</v>
      </c>
      <c r="M23" s="39">
        <v>205.21</v>
      </c>
      <c r="N23" s="39">
        <v>450</v>
      </c>
      <c r="O23" s="39">
        <v>364.17615999999998</v>
      </c>
      <c r="P23" s="40">
        <v>12776.77116</v>
      </c>
      <c r="Q23" s="33"/>
      <c r="R23" s="33"/>
      <c r="S23" s="33"/>
      <c r="T23" s="33"/>
    </row>
    <row r="24" spans="1:20" ht="138" x14ac:dyDescent="0.3">
      <c r="A24" s="34" t="s">
        <v>53</v>
      </c>
      <c r="B24" s="39"/>
      <c r="C24" s="39">
        <v>37000</v>
      </c>
      <c r="D24" s="39">
        <v>10744.896000000001</v>
      </c>
      <c r="E24" s="39">
        <v>13930</v>
      </c>
      <c r="F24" s="39">
        <v>2000</v>
      </c>
      <c r="G24" s="39">
        <v>2151.5</v>
      </c>
      <c r="H24" s="39"/>
      <c r="I24" s="39"/>
      <c r="J24" s="39"/>
      <c r="K24" s="39"/>
      <c r="L24" s="39">
        <v>4773.88</v>
      </c>
      <c r="M24" s="39">
        <v>2894.75</v>
      </c>
      <c r="N24" s="39">
        <v>3095.35097</v>
      </c>
      <c r="O24" s="39">
        <v>3941.13006</v>
      </c>
      <c r="P24" s="40">
        <v>80531.507029999993</v>
      </c>
      <c r="Q24" s="33"/>
      <c r="R24" s="33"/>
      <c r="S24" s="33"/>
      <c r="T24" s="33"/>
    </row>
    <row r="25" spans="1:20" ht="82.8" x14ac:dyDescent="0.3">
      <c r="A25" s="34" t="s">
        <v>54</v>
      </c>
      <c r="B25" s="39">
        <v>38678.692280000003</v>
      </c>
      <c r="C25" s="39">
        <v>6251.8166700000002</v>
      </c>
      <c r="D25" s="39">
        <v>2150</v>
      </c>
      <c r="E25" s="39">
        <v>1430.75</v>
      </c>
      <c r="F25" s="39">
        <v>150</v>
      </c>
      <c r="G25" s="39">
        <v>1810</v>
      </c>
      <c r="H25" s="39">
        <v>334.91199999999998</v>
      </c>
      <c r="I25" s="39"/>
      <c r="J25" s="39">
        <v>2034.4354000000001</v>
      </c>
      <c r="K25" s="39">
        <v>712.36800000000005</v>
      </c>
      <c r="L25" s="39">
        <v>50</v>
      </c>
      <c r="M25" s="39">
        <v>191</v>
      </c>
      <c r="N25" s="39">
        <v>911.73103000000003</v>
      </c>
      <c r="O25" s="39">
        <v>947.827</v>
      </c>
      <c r="P25" s="40">
        <v>55653.532379999997</v>
      </c>
      <c r="Q25" s="33"/>
      <c r="R25" s="33"/>
      <c r="S25" s="33"/>
      <c r="T25" s="33"/>
    </row>
    <row r="26" spans="1:20" ht="110.4" x14ac:dyDescent="0.3">
      <c r="A26" s="34" t="s">
        <v>55</v>
      </c>
      <c r="B26" s="39"/>
      <c r="C26" s="39">
        <v>100</v>
      </c>
      <c r="D26" s="39">
        <v>3</v>
      </c>
      <c r="E26" s="39">
        <v>316</v>
      </c>
      <c r="F26" s="39"/>
      <c r="G26" s="39"/>
      <c r="H26" s="39"/>
      <c r="I26" s="39"/>
      <c r="J26" s="39"/>
      <c r="K26" s="39"/>
      <c r="L26" s="39">
        <v>194.2</v>
      </c>
      <c r="M26" s="39"/>
      <c r="N26" s="39">
        <v>53.982999999999997</v>
      </c>
      <c r="O26" s="39"/>
      <c r="P26" s="40">
        <v>667.18299999999999</v>
      </c>
      <c r="Q26" s="33"/>
      <c r="R26" s="33"/>
      <c r="S26" s="33"/>
      <c r="T26" s="33"/>
    </row>
    <row r="27" spans="1:20" ht="82.8" x14ac:dyDescent="0.3">
      <c r="A27" s="34" t="s">
        <v>56</v>
      </c>
      <c r="B27" s="39">
        <v>2020.50431</v>
      </c>
      <c r="C27" s="39">
        <v>2515.6086</v>
      </c>
      <c r="D27" s="39">
        <v>306.32047999999998</v>
      </c>
      <c r="E27" s="39"/>
      <c r="F27" s="39"/>
      <c r="G27" s="39">
        <v>70</v>
      </c>
      <c r="H27" s="39"/>
      <c r="I27" s="39"/>
      <c r="J27" s="39"/>
      <c r="K27" s="39">
        <v>64.7</v>
      </c>
      <c r="L27" s="39"/>
      <c r="M27" s="39"/>
      <c r="N27" s="39">
        <v>98.686000000000007</v>
      </c>
      <c r="O27" s="39"/>
      <c r="P27" s="40">
        <v>5075.8193899999997</v>
      </c>
      <c r="Q27" s="33"/>
      <c r="R27" s="33"/>
      <c r="S27" s="33"/>
      <c r="T27" s="33"/>
    </row>
    <row r="28" spans="1:20" ht="193.2" x14ac:dyDescent="0.3">
      <c r="A28" s="34" t="s">
        <v>57</v>
      </c>
      <c r="B28" s="39"/>
      <c r="C28" s="39">
        <v>22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22</v>
      </c>
      <c r="Q28" s="33"/>
      <c r="R28" s="33"/>
      <c r="S28" s="33"/>
      <c r="T28" s="33"/>
    </row>
    <row r="29" spans="1:20" ht="110.4" x14ac:dyDescent="0.3">
      <c r="A29" s="34" t="s">
        <v>58</v>
      </c>
      <c r="B29" s="39"/>
      <c r="C29" s="39">
        <v>1903.6610000000001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1903.6610000000001</v>
      </c>
      <c r="Q29" s="33"/>
      <c r="R29" s="33"/>
      <c r="S29" s="33"/>
      <c r="T29" s="33"/>
    </row>
    <row r="30" spans="1:20" ht="41.4" x14ac:dyDescent="0.3">
      <c r="A30" s="34" t="s">
        <v>59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598.76621999999998</v>
      </c>
      <c r="O30" s="39"/>
      <c r="P30" s="40">
        <v>598.76621999999998</v>
      </c>
      <c r="Q30" s="33"/>
      <c r="R30" s="33"/>
      <c r="S30" s="33"/>
      <c r="T30" s="33"/>
    </row>
    <row r="31" spans="1:20" ht="55.2" x14ac:dyDescent="0.3">
      <c r="A31" s="34" t="s">
        <v>60</v>
      </c>
      <c r="B31" s="39"/>
      <c r="C31" s="39"/>
      <c r="D31" s="39"/>
      <c r="E31" s="39"/>
      <c r="F31" s="39"/>
      <c r="G31" s="39"/>
      <c r="H31" s="39"/>
      <c r="I31" s="39"/>
      <c r="J31" s="39">
        <v>41737</v>
      </c>
      <c r="K31" s="39"/>
      <c r="L31" s="39"/>
      <c r="M31" s="39"/>
      <c r="N31" s="39"/>
      <c r="O31" s="39"/>
      <c r="P31" s="40">
        <v>41737</v>
      </c>
      <c r="Q31" s="33"/>
      <c r="R31" s="33"/>
      <c r="S31" s="33"/>
      <c r="T31" s="33"/>
    </row>
    <row r="32" spans="1:20" ht="41.4" x14ac:dyDescent="0.3">
      <c r="A32" s="34" t="s">
        <v>61</v>
      </c>
      <c r="B32" s="39"/>
      <c r="C32" s="39">
        <v>722.65</v>
      </c>
      <c r="D32" s="39">
        <v>129.69999999999999</v>
      </c>
      <c r="E32" s="39">
        <v>333.5</v>
      </c>
      <c r="F32" s="39">
        <v>111.15</v>
      </c>
      <c r="G32" s="39">
        <v>37.049999999999997</v>
      </c>
      <c r="H32" s="39">
        <v>74.099999999999994</v>
      </c>
      <c r="I32" s="39">
        <v>42.274999999999999</v>
      </c>
      <c r="J32" s="39"/>
      <c r="K32" s="39">
        <v>99.7</v>
      </c>
      <c r="L32" s="39">
        <v>277.55</v>
      </c>
      <c r="M32" s="39">
        <v>297.42500000000001</v>
      </c>
      <c r="N32" s="39">
        <v>237.9</v>
      </c>
      <c r="O32" s="39">
        <v>237.9</v>
      </c>
      <c r="P32" s="40">
        <v>2600.9</v>
      </c>
      <c r="Q32" s="33"/>
      <c r="R32" s="33"/>
      <c r="S32" s="33"/>
      <c r="T32" s="33"/>
    </row>
    <row r="33" spans="1:20" ht="41.4" x14ac:dyDescent="0.3">
      <c r="A33" s="34" t="s">
        <v>62</v>
      </c>
      <c r="B33" s="39">
        <v>78.481589999999997</v>
      </c>
      <c r="C33" s="39"/>
      <c r="D33" s="39"/>
      <c r="E33" s="39"/>
      <c r="F33" s="39"/>
      <c r="G33" s="39">
        <v>26.160530000000001</v>
      </c>
      <c r="H33" s="39"/>
      <c r="I33" s="39"/>
      <c r="J33" s="39">
        <v>10.03772</v>
      </c>
      <c r="K33" s="39">
        <v>78.481589999999997</v>
      </c>
      <c r="L33" s="39">
        <v>26.160530000000001</v>
      </c>
      <c r="M33" s="39">
        <v>104.64212000000001</v>
      </c>
      <c r="N33" s="39"/>
      <c r="O33" s="39">
        <v>52.321060000000003</v>
      </c>
      <c r="P33" s="40">
        <v>376.28514000000001</v>
      </c>
      <c r="Q33" s="33"/>
      <c r="R33" s="33"/>
      <c r="S33" s="33"/>
      <c r="T33" s="33"/>
    </row>
    <row r="34" spans="1:20" ht="41.4" x14ac:dyDescent="0.3">
      <c r="A34" s="34" t="s">
        <v>63</v>
      </c>
      <c r="B34" s="39">
        <v>8796</v>
      </c>
      <c r="C34" s="39">
        <v>789</v>
      </c>
      <c r="D34" s="39"/>
      <c r="E34" s="39"/>
      <c r="F34" s="39"/>
      <c r="G34" s="39">
        <v>1038.5</v>
      </c>
      <c r="H34" s="39"/>
      <c r="I34" s="39"/>
      <c r="J34" s="39"/>
      <c r="K34" s="39"/>
      <c r="L34" s="39"/>
      <c r="M34" s="39"/>
      <c r="N34" s="39"/>
      <c r="O34" s="39"/>
      <c r="P34" s="40">
        <v>10623.5</v>
      </c>
      <c r="Q34" s="33"/>
      <c r="R34" s="33"/>
      <c r="S34" s="33"/>
      <c r="T34" s="33"/>
    </row>
    <row r="35" spans="1:20" ht="69" x14ac:dyDescent="0.3">
      <c r="A35" s="34" t="s">
        <v>64</v>
      </c>
      <c r="B35" s="39">
        <v>60165.262499999997</v>
      </c>
      <c r="C35" s="39"/>
      <c r="D35" s="39"/>
      <c r="E35" s="39"/>
      <c r="F35" s="39"/>
      <c r="G35" s="39">
        <v>841.99199999999996</v>
      </c>
      <c r="H35" s="39">
        <v>1000</v>
      </c>
      <c r="I35" s="39"/>
      <c r="J35" s="39">
        <v>3277.2898500000001</v>
      </c>
      <c r="K35" s="39"/>
      <c r="L35" s="39">
        <v>2000</v>
      </c>
      <c r="M35" s="39"/>
      <c r="N35" s="39"/>
      <c r="O35" s="39"/>
      <c r="P35" s="40">
        <v>67284.544349999996</v>
      </c>
      <c r="Q35" s="33"/>
      <c r="R35" s="33"/>
      <c r="S35" s="33"/>
      <c r="T35" s="33"/>
    </row>
    <row r="36" spans="1:20" ht="55.2" x14ac:dyDescent="0.3">
      <c r="A36" s="34" t="s">
        <v>65</v>
      </c>
      <c r="B36" s="39"/>
      <c r="C36" s="39"/>
      <c r="D36" s="39">
        <v>2178.40263</v>
      </c>
      <c r="E36" s="39"/>
      <c r="F36" s="39"/>
      <c r="G36" s="39">
        <v>1650</v>
      </c>
      <c r="H36" s="39"/>
      <c r="I36" s="39">
        <v>1050</v>
      </c>
      <c r="J36" s="39"/>
      <c r="K36" s="39"/>
      <c r="L36" s="39"/>
      <c r="M36" s="39"/>
      <c r="N36" s="39"/>
      <c r="O36" s="39">
        <v>3160.1240600000001</v>
      </c>
      <c r="P36" s="40">
        <v>8038.5266899999997</v>
      </c>
      <c r="Q36" s="33"/>
      <c r="R36" s="33"/>
      <c r="S36" s="33"/>
      <c r="T36" s="33"/>
    </row>
    <row r="37" spans="1:20" x14ac:dyDescent="0.3">
      <c r="A37" s="34" t="s">
        <v>66</v>
      </c>
      <c r="B37" s="39"/>
      <c r="C37" s="39">
        <v>490.5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490.5</v>
      </c>
      <c r="Q37" s="33"/>
      <c r="R37" s="33"/>
      <c r="S37" s="33"/>
      <c r="T37" s="33"/>
    </row>
    <row r="38" spans="1:20" x14ac:dyDescent="0.3">
      <c r="A38" s="31" t="s">
        <v>67</v>
      </c>
      <c r="B38" s="40">
        <v>232825.12878</v>
      </c>
      <c r="C38" s="40">
        <v>201362.27402000001</v>
      </c>
      <c r="D38" s="40">
        <v>75083.978950000004</v>
      </c>
      <c r="E38" s="40">
        <v>43624.887999999999</v>
      </c>
      <c r="F38" s="40">
        <v>2979.3989999999999</v>
      </c>
      <c r="G38" s="40">
        <v>114899.16374</v>
      </c>
      <c r="H38" s="40">
        <v>28426.49541</v>
      </c>
      <c r="I38" s="40">
        <v>17139.308000000001</v>
      </c>
      <c r="J38" s="40">
        <v>65507.876969999998</v>
      </c>
      <c r="K38" s="40">
        <v>9925.9686899999997</v>
      </c>
      <c r="L38" s="40">
        <v>58673.437879999998</v>
      </c>
      <c r="M38" s="40">
        <v>44642.361550000001</v>
      </c>
      <c r="N38" s="40">
        <v>37205.668559999998</v>
      </c>
      <c r="O38" s="40">
        <v>109830.92504</v>
      </c>
      <c r="P38" s="40">
        <v>1042126.87459</v>
      </c>
      <c r="Q38" s="32"/>
      <c r="R38" s="32"/>
      <c r="S38" s="32"/>
      <c r="T38" s="32"/>
    </row>
  </sheetData>
  <pageMargins left="0.23622047244094491" right="0.23622047244094491" top="0.17" bottom="0.34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2017-08-15T03:08:20Z</dcterms:modified>
</cp:coreProperties>
</file>