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/>
  </bookViews>
  <sheets>
    <sheet name="Бюджетополучатели" sheetId="1" r:id="rId1"/>
    <sheet name="Муниципальные районы" sheetId="2" r:id="rId2"/>
  </sheets>
  <definedNames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Year">Бюджетополучатели!$E$7</definedName>
    <definedName name="_xlnm.Print_Titles" localSheetId="0">Бюджетополучатели!$19:$20</definedName>
    <definedName name="_xlnm.Print_Titles" localSheetId="1">'Муниципальные районы'!$1:$3</definedName>
    <definedName name="_xlnm.Print_Area" localSheetId="0">Бюджетополучатели!$A$1:$D$64</definedName>
    <definedName name="_xlnm.Print_Area" localSheetId="1">'Муниципальные районы'!$A$1:$P$44</definedName>
  </definedNames>
  <calcPr calcId="162913"/>
</workbook>
</file>

<file path=xl/calcChain.xml><?xml version="1.0" encoding="utf-8"?>
<calcChain xmlns="http://schemas.openxmlformats.org/spreadsheetml/2006/main">
  <c r="P41" i="2" l="1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B41" i="2"/>
  <c r="D13" i="1"/>
  <c r="D10" i="1"/>
  <c r="D9" i="1" s="1"/>
  <c r="D6" i="1" s="1"/>
  <c r="A5" i="1"/>
  <c r="H1" i="1" l="1"/>
  <c r="F1" i="1" l="1"/>
  <c r="E6" i="1" s="1"/>
  <c r="A2" i="1" s="1"/>
  <c r="E3" i="1" l="1"/>
  <c r="G3" i="1" s="1"/>
  <c r="A11" i="1" s="1"/>
  <c r="F3" i="1" l="1"/>
  <c r="A2" i="2"/>
  <c r="G1" i="1" l="1"/>
  <c r="G2" i="1"/>
  <c r="F2" i="1"/>
</calcChain>
</file>

<file path=xl/sharedStrings.xml><?xml version="1.0" encoding="utf-8"?>
<sst xmlns="http://schemas.openxmlformats.org/spreadsheetml/2006/main" count="119" uniqueCount="118">
  <si>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</si>
  <si>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</si>
  <si>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</si>
  <si>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</si>
  <si>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</si>
  <si>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</si>
  <si>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</si>
  <si>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</si>
  <si>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</si>
  <si>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</si>
  <si>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</si>
  <si>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</si>
  <si>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</si>
  <si>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</si>
  <si>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</si>
  <si>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</si>
  <si>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</si>
  <si>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</si>
  <si>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</si>
  <si>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</si>
  <si>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</si>
  <si>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</si>
  <si>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</si>
  <si>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</si>
  <si>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</si>
  <si>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</si>
  <si>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</si>
  <si>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</si>
  <si>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</si>
  <si>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</si>
  <si>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</si>
  <si>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</si>
  <si>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</si>
  <si>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</si>
  <si>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</si>
  <si>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</si>
  <si>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</si>
  <si>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за счет средств резервного фонда Правительства Камчатского края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</si>
  <si>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</si>
  <si>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</si>
  <si>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</si>
  <si>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</si>
  <si>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</si>
  <si>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</si>
  <si>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</si>
  <si>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</si>
  <si>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</si>
  <si>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</si>
  <si>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</si>
  <si>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</si>
  <si>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</si>
  <si>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</si>
  <si>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</si>
  <si>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</si>
  <si>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Иные межбюджетные трансферты на  поддержку экономического и социального развития коренных малочисленных народов Севера, Сибири и Дальнего Востока Российской Федерации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</si>
  <si>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</si>
  <si>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</si>
  <si>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</si>
  <si>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</si>
  <si>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</si>
  <si>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</si>
  <si>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Иные межбюджетные трансферты на оснащение образовательных учреждений Петропавловск-Камчатского городского округа автоматическими приборами погодного регулирования, а также оборудованием для комфортного пребывания детей в образовательных учреждениях в межотопительный период</t>
  </si>
  <si>
    <t>Иные межбюджетные трансферты на повышение оплаты труда работникам муниципальных учреждений культуры, определенных Указом Президента Российской Федерации от 07.05.2012 № 597 "О мероприятиях по реализации государственной социальной политики", финансируемых из местных бюджетов</t>
  </si>
  <si>
    <t>Иные межбюджетные трансферты на  монтаж котлов OLB 2000 RD-R Автономной котельной по  ул. Владивостокская 4, г. Вилючинск</t>
  </si>
  <si>
    <t>Иные межбюджетные трансферты на выполнение работ по благоустройству территорий, на которых располагаются объекты социальной инфраструктуры</t>
  </si>
  <si>
    <t>Иные межбюджетные трансферты на подключение (технологическое присоединение) к централизованной системе водоснабжения</t>
  </si>
  <si>
    <t>Расходы, связанные с особым режимом безопасного функционирования закрытых административно-территориальных образований</t>
  </si>
  <si>
    <t>Выплата единовременного пособия при всех формах устройства детей, лишенных родительского попечения, в семью</t>
  </si>
  <si>
    <t>Мероприятия государственной программы Российской Федерации "Доступная среда" на 2011-2020 годы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</si>
  <si>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</si>
  <si>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</si>
  <si>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</si>
  <si>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</si>
  <si>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</si>
  <si>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</si>
  <si>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</si>
  <si>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</si>
  <si>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</si>
  <si>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</si>
  <si>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</si>
  <si>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</si>
  <si>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молодежной политики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</si>
  <si>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</si>
  <si>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</si>
  <si>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</si>
  <si>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</si>
  <si>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</si>
  <si>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</si>
  <si>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</si>
  <si>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</si>
  <si>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</si>
  <si>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</si>
  <si>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</si>
  <si>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</si>
  <si>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</si>
  <si>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</si>
  <si>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</si>
  <si>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</si>
  <si>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</si>
  <si>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</si>
  <si>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</si>
  <si>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</si>
  <si>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</si>
  <si>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</si>
  <si>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</si>
  <si>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</si>
  <si>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</si>
  <si>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</si>
  <si>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</si>
  <si>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</si>
  <si>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</si>
  <si>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</si>
  <si>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</si>
  <si>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30.09.2017</t>
  </si>
  <si>
    <t>01.09.2017</t>
  </si>
  <si>
    <r>
      <t xml:space="preserve">Иные межбюджетные трансферты на обеспечение </t>
    </r>
    <r>
      <rPr>
        <sz val="10"/>
        <color theme="1"/>
        <rFont val="Times New Roman"/>
        <family val="1"/>
        <charset val="204"/>
      </rPr>
      <t>деятельности депутатов Государственной Думы и их помощников в избирательных округах по депутатам Государственной Думы и их помощникам в рамках непрограммного направления деятельности "Государственная Дума Федерального Собрания Российской Федерации"</t>
    </r>
  </si>
  <si>
    <r>
      <t xml:space="preserve">Прочие </t>
    </r>
    <r>
      <rPr>
        <sz val="10"/>
        <rFont val="Times New Roman"/>
        <family val="1"/>
        <charset val="204"/>
      </rPr>
      <t>безвозмездные поступления в бюджеты субъектов Российской Федерации</t>
    </r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</si>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</sst>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6" fillId="0" borderId="0"/>
    <xf numFmtId="0" fontId="1" fillId="0" borderId="0"/>
    <xf numFmtId="0" fontId="24" fillId="0" borderId="0"/>
  </cellStyleXfs>
  <cellXfs count="65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/>
    <xf numFmtId="0" fontId="4" fillId="0" borderId="0" xfId="0" applyFont="1"/>
    <xf numFmtId="0" fontId="5" fillId="0" borderId="0" xfId="0" applyFont="1" applyBorder="1" applyAlignment="1">
      <alignment horizontal="right"/>
    </xf>
    <xf numFmtId="164" fontId="4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wrapText="1"/>
    </xf>
    <xf numFmtId="164" fontId="4" fillId="0" borderId="4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/>
    <xf numFmtId="49" fontId="4" fillId="0" borderId="4" xfId="0" applyNumberFormat="1" applyFont="1" applyBorder="1" applyAlignment="1">
      <alignment horizontal="left" vertical="center" wrapText="1"/>
    </xf>
    <xf numFmtId="0" fontId="7" fillId="2" borderId="0" xfId="0" applyFont="1" applyFill="1" applyBorder="1" applyAlignment="1"/>
    <xf numFmtId="164" fontId="9" fillId="2" borderId="4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3" fillId="0" borderId="0" xfId="0" applyFont="1"/>
    <xf numFmtId="0" fontId="14" fillId="2" borderId="0" xfId="0" applyFont="1" applyFill="1" applyBorder="1" applyAlignment="1"/>
    <xf numFmtId="0" fontId="15" fillId="0" borderId="4" xfId="0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164" fontId="3" fillId="0" borderId="0" xfId="0" applyNumberFormat="1" applyFont="1" applyFill="1" applyBorder="1" applyAlignment="1">
      <alignment horizontal="right" wrapText="1"/>
    </xf>
    <xf numFmtId="164" fontId="19" fillId="0" borderId="0" xfId="0" applyNumberFormat="1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wrapText="1"/>
    </xf>
    <xf numFmtId="0" fontId="18" fillId="0" borderId="4" xfId="0" applyFont="1" applyFill="1" applyBorder="1" applyAlignment="1">
      <alignment horizontal="center" vertical="top" wrapText="1"/>
    </xf>
    <xf numFmtId="49" fontId="18" fillId="0" borderId="4" xfId="0" applyNumberFormat="1" applyFont="1" applyBorder="1" applyAlignment="1">
      <alignment horizontal="left" vertical="center" wrapText="1"/>
    </xf>
    <xf numFmtId="0" fontId="21" fillId="0" borderId="0" xfId="0" applyNumberFormat="1" applyFont="1"/>
    <xf numFmtId="0" fontId="21" fillId="0" borderId="0" xfId="0" applyFont="1"/>
    <xf numFmtId="14" fontId="21" fillId="0" borderId="0" xfId="0" applyNumberFormat="1" applyFont="1"/>
    <xf numFmtId="49" fontId="6" fillId="2" borderId="4" xfId="0" applyNumberFormat="1" applyFont="1" applyFill="1" applyBorder="1" applyAlignment="1">
      <alignment horizontal="left" wrapText="1"/>
    </xf>
    <xf numFmtId="0" fontId="22" fillId="0" borderId="0" xfId="0" applyFont="1"/>
    <xf numFmtId="0" fontId="23" fillId="0" borderId="0" xfId="0" applyFont="1"/>
    <xf numFmtId="0" fontId="23" fillId="0" borderId="4" xfId="0" applyFont="1" applyBorder="1" applyAlignment="1">
      <alignment horizontal="left"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164" fontId="18" fillId="0" borderId="4" xfId="0" applyNumberFormat="1" applyFont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horizontal="right" wrapText="1"/>
    </xf>
    <xf numFmtId="164" fontId="3" fillId="2" borderId="4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0" fontId="3" fillId="0" borderId="1" xfId="0" applyNumberFormat="1" applyFont="1" applyFill="1" applyBorder="1" applyAlignment="1">
      <alignment horizontal="left" wrapText="1"/>
    </xf>
    <xf numFmtId="0" fontId="3" fillId="0" borderId="2" xfId="0" applyNumberFormat="1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18" fillId="0" borderId="4" xfId="0" applyFont="1" applyBorder="1" applyAlignment="1">
      <alignment horizontal="left"/>
    </xf>
    <xf numFmtId="164" fontId="19" fillId="0" borderId="4" xfId="0" applyNumberFormat="1" applyFont="1" applyFill="1" applyBorder="1" applyAlignment="1">
      <alignment horizontal="left" wrapText="1"/>
    </xf>
    <xf numFmtId="0" fontId="19" fillId="0" borderId="4" xfId="0" applyFont="1" applyFill="1" applyBorder="1" applyAlignment="1">
      <alignment horizontal="left" wrapText="1"/>
    </xf>
    <xf numFmtId="164" fontId="23" fillId="0" borderId="4" xfId="0" applyNumberFormat="1" applyFont="1" applyFill="1" applyBorder="1" applyAlignment="1">
      <alignment horizontal="left" wrapText="1"/>
    </xf>
    <xf numFmtId="0" fontId="0" fillId="0" borderId="0" xfId="0"/>
    <xf numFmtId="164" fontId="3" fillId="0" borderId="4" xfId="0" applyNumberFormat="1" applyFont="1" applyFill="1" applyBorder="1" applyAlignment="1">
      <alignment horizontal="right" wrapText="1"/>
    </xf>
    <xf numFmtId="0" fontId="0" fillId="0" borderId="0" xfId="0"/>
    <xf numFmtId="164" fontId="4" fillId="0" borderId="4" xfId="0" applyNumberFormat="1" applyFont="1" applyFill="1" applyBorder="1" applyAlignment="1">
      <alignment horizontal="right" wrapText="1"/>
    </xf>
    <xf numFmtId="164" fontId="3" fillId="2" borderId="4" xfId="0" applyNumberFormat="1" applyFont="1" applyFill="1" applyBorder="1" applyAlignment="1">
      <alignment horizontal="right" wrapText="1"/>
    </xf>
    <xf numFmtId="0" fontId="23" fillId="0" borderId="4" xfId="0" applyFont="1" applyFill="1" applyBorder="1" applyAlignment="1">
      <alignment horizontal="left" wrapText="1"/>
    </xf>
    <xf numFmtId="164" fontId="4" fillId="0" borderId="4" xfId="0" applyNumberFormat="1" applyFont="1" applyFill="1" applyBorder="1" applyAlignment="1">
      <alignment horizontal="left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view="pageBreakPreview" zoomScaleNormal="100" zoomScaleSheetLayoutView="100" workbookViewId="0">
      <selection activeCell="K13" sqref="K13"/>
    </sheetView>
  </sheetViews>
  <sheetFormatPr defaultRowHeight="14.4" x14ac:dyDescent="0.3"/>
  <cols>
    <col min="1" max="1" width="69.33203125" customWidth="1"/>
    <col min="2" max="2" width="18.109375" customWidth="1"/>
    <col min="3" max="3" width="20.33203125" customWidth="1"/>
    <col min="4" max="4" width="16.5546875" customWidth="1"/>
    <col min="5" max="5" width="12.5546875" customWidth="1"/>
    <col min="6" max="6" width="16" bestFit="1" customWidth="1"/>
    <col min="8" max="8" width="10.109375" bestFit="1" customWidth="1"/>
  </cols>
  <sheetData>
    <row r="1" spans="1:8" ht="15.6" x14ac:dyDescent="0.3">
      <c r="A1" s="41" t="s">
        <v>9</v>
      </c>
      <c r="B1" s="41"/>
      <c r="C1" s="41"/>
      <c r="D1" s="41"/>
      <c r="E1" s="28" t="s">
        <v>114</v>
      </c>
      <c r="F1" s="29" t="str">
        <f>TEXT(E1,"[$-FC19]ММ")</f>
        <v>09</v>
      </c>
      <c r="G1" s="29" t="str">
        <f>TEXT(E1,"[$-FC19]ДД.ММ.ГГГ \г")</f>
        <v>01.09.2017 г</v>
      </c>
      <c r="H1" s="29" t="str">
        <f>TEXT(E1,"[$-FC19]ГГГГ")</f>
        <v>2017</v>
      </c>
    </row>
    <row r="2" spans="1:8" ht="15.6" x14ac:dyDescent="0.3">
      <c r="A2" s="41" t="str">
        <f>CONCATENATE("доходов и расходов краевого бюджета за ",period," ",H1," года")</f>
        <v>доходов и расходов краевого бюджета за сентябрь 2017 года</v>
      </c>
      <c r="B2" s="41"/>
      <c r="C2" s="41"/>
      <c r="D2" s="41"/>
      <c r="E2" s="28" t="s">
        <v>113</v>
      </c>
      <c r="F2" s="29" t="str">
        <f>TEXT(E2,"[$-FC19]ДД ММММ ГГГ \г")</f>
        <v>30 сентября 2017 г</v>
      </c>
      <c r="G2" s="29" t="str">
        <f>TEXT(E2,"[$-FC19]ДД.ММ.ГГГ \г")</f>
        <v>30.09.2017 г</v>
      </c>
      <c r="H2" s="30"/>
    </row>
    <row r="3" spans="1:8" x14ac:dyDescent="0.3">
      <c r="A3" s="1"/>
      <c r="B3" s="2"/>
      <c r="C3" s="2"/>
      <c r="D3" s="3"/>
      <c r="E3" s="29">
        <f>EndData1+1</f>
        <v>43009</v>
      </c>
      <c r="F3" s="29" t="str">
        <f>TEXT(E3,"[$-FC19]ДД ММММ ГГГ \г")</f>
        <v>01 октября 2017 г</v>
      </c>
      <c r="G3" s="29" t="str">
        <f>TEXT(E3,"[$-FC19]ДД.ММ.ГГГ \г")</f>
        <v>01.10.2017 г</v>
      </c>
      <c r="H3" s="29"/>
    </row>
    <row r="4" spans="1:8" x14ac:dyDescent="0.3">
      <c r="A4" s="4"/>
      <c r="B4" s="5"/>
      <c r="C4" s="5"/>
      <c r="D4" s="6" t="s">
        <v>0</v>
      </c>
      <c r="E4" s="29"/>
      <c r="F4" s="29"/>
      <c r="G4" s="29"/>
      <c r="H4" s="29"/>
    </row>
    <row r="5" spans="1:8" x14ac:dyDescent="0.3">
      <c r="A5" s="42" t="str">
        <f>CONCATENATE("Остатки средств на ",G1,"ода")</f>
        <v>Остатки средств на 01.09.2017 года</v>
      </c>
      <c r="B5" s="43"/>
      <c r="C5" s="43"/>
      <c r="D5" s="59">
        <v>1654063.4</v>
      </c>
      <c r="E5" s="30"/>
      <c r="F5" s="29"/>
      <c r="G5" s="29"/>
      <c r="H5" s="29"/>
    </row>
    <row r="6" spans="1:8" x14ac:dyDescent="0.3">
      <c r="A6" s="45" t="s">
        <v>1</v>
      </c>
      <c r="B6" s="51"/>
      <c r="C6" s="51"/>
      <c r="D6" s="7">
        <f>D9-D7</f>
        <v>1459178.4797900002</v>
      </c>
      <c r="E6" s="29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сентябрь</v>
      </c>
      <c r="F6" s="29"/>
      <c r="G6" s="29"/>
      <c r="H6" s="29"/>
    </row>
    <row r="7" spans="1:8" x14ac:dyDescent="0.3">
      <c r="A7" s="52" t="s">
        <v>10</v>
      </c>
      <c r="B7" s="51"/>
      <c r="C7" s="51"/>
      <c r="D7" s="61">
        <v>4288790</v>
      </c>
      <c r="E7" s="29"/>
      <c r="F7" s="29"/>
      <c r="G7" s="29"/>
      <c r="H7" s="29"/>
    </row>
    <row r="8" spans="1:8" x14ac:dyDescent="0.3">
      <c r="A8" s="52" t="s">
        <v>11</v>
      </c>
      <c r="B8" s="51"/>
      <c r="C8" s="51"/>
      <c r="D8" s="9">
        <v>1171280.6000000001</v>
      </c>
    </row>
    <row r="9" spans="1:8" x14ac:dyDescent="0.3">
      <c r="A9" s="53" t="s">
        <v>12</v>
      </c>
      <c r="B9" s="54"/>
      <c r="C9" s="54"/>
      <c r="D9" s="9">
        <f>D11-D5+D10</f>
        <v>5747968.4797900002</v>
      </c>
    </row>
    <row r="10" spans="1:8" x14ac:dyDescent="0.3">
      <c r="A10" s="53" t="s">
        <v>13</v>
      </c>
      <c r="B10" s="54"/>
      <c r="C10" s="54"/>
      <c r="D10" s="9">
        <f>B63+'Муниципальные районы'!P41</f>
        <v>5669367.9797900002</v>
      </c>
    </row>
    <row r="11" spans="1:8" x14ac:dyDescent="0.3">
      <c r="A11" s="44" t="str">
        <f>CONCATENATE("Остатки средств на ",G3,"ода")</f>
        <v>Остатки средств на 01.10.2017 года</v>
      </c>
      <c r="B11" s="45"/>
      <c r="C11" s="45"/>
      <c r="D11" s="8">
        <v>1732663.9</v>
      </c>
    </row>
    <row r="12" spans="1:8" x14ac:dyDescent="0.3">
      <c r="A12" s="55" t="s">
        <v>14</v>
      </c>
      <c r="B12" s="56"/>
      <c r="C12" s="56"/>
      <c r="D12" s="8"/>
    </row>
    <row r="13" spans="1:8" x14ac:dyDescent="0.3">
      <c r="A13" s="55" t="s">
        <v>15</v>
      </c>
      <c r="B13" s="56"/>
      <c r="C13" s="56"/>
      <c r="D13" s="8">
        <f>SUM(D14:D16)</f>
        <v>12819.4</v>
      </c>
    </row>
    <row r="14" spans="1:8" s="58" customFormat="1" ht="44.4" customHeight="1" x14ac:dyDescent="0.3">
      <c r="A14" s="57" t="s">
        <v>115</v>
      </c>
      <c r="B14" s="63"/>
      <c r="C14" s="63"/>
      <c r="D14" s="61">
        <v>129.9</v>
      </c>
    </row>
    <row r="15" spans="1:8" s="60" customFormat="1" ht="44.4" customHeight="1" x14ac:dyDescent="0.3">
      <c r="A15" s="57" t="s">
        <v>117</v>
      </c>
      <c r="B15" s="63"/>
      <c r="C15" s="63"/>
      <c r="D15" s="61">
        <v>12179.2</v>
      </c>
    </row>
    <row r="16" spans="1:8" s="58" customFormat="1" x14ac:dyDescent="0.3">
      <c r="A16" s="64" t="s">
        <v>116</v>
      </c>
      <c r="B16" s="45"/>
      <c r="C16" s="45"/>
      <c r="D16" s="61">
        <v>510.3</v>
      </c>
    </row>
    <row r="17" spans="1:4" x14ac:dyDescent="0.3">
      <c r="A17" s="23"/>
      <c r="B17" s="24"/>
      <c r="C17" s="24"/>
      <c r="D17" s="22"/>
    </row>
    <row r="18" spans="1:4" x14ac:dyDescent="0.3">
      <c r="A18" s="25" t="s">
        <v>16</v>
      </c>
      <c r="B18" s="10"/>
      <c r="C18" s="10"/>
      <c r="D18" s="11"/>
    </row>
    <row r="19" spans="1:4" x14ac:dyDescent="0.3">
      <c r="A19" s="46" t="s">
        <v>17</v>
      </c>
      <c r="B19" s="48" t="s">
        <v>2</v>
      </c>
      <c r="C19" s="49" t="s">
        <v>3</v>
      </c>
      <c r="D19" s="50"/>
    </row>
    <row r="20" spans="1:4" ht="90" customHeight="1" x14ac:dyDescent="0.3">
      <c r="A20" s="47"/>
      <c r="B20" s="48"/>
      <c r="C20" s="26" t="s">
        <v>4</v>
      </c>
      <c r="D20" s="26" t="s">
        <v>5</v>
      </c>
    </row>
    <row r="21" spans="1:4" x14ac:dyDescent="0.3">
      <c r="A21" s="12" t="s">
        <v>71</v>
      </c>
      <c r="B21" s="37">
        <v>24019.460350000001</v>
      </c>
      <c r="C21" s="37">
        <v>11066.973319999999</v>
      </c>
      <c r="D21" s="37">
        <v>1963.88096</v>
      </c>
    </row>
    <row r="22" spans="1:4" x14ac:dyDescent="0.3">
      <c r="A22" s="12" t="s">
        <v>72</v>
      </c>
      <c r="B22" s="37">
        <v>5676.9568099999997</v>
      </c>
      <c r="C22" s="37">
        <v>3886.1893300000002</v>
      </c>
      <c r="D22" s="37">
        <v>1046.9063799999999</v>
      </c>
    </row>
    <row r="23" spans="1:4" x14ac:dyDescent="0.3">
      <c r="A23" s="12" t="s">
        <v>73</v>
      </c>
      <c r="B23" s="37">
        <v>6317.9416799999999</v>
      </c>
      <c r="C23" s="37">
        <v>5695.2482099999997</v>
      </c>
      <c r="D23" s="37">
        <v>622.69347000000005</v>
      </c>
    </row>
    <row r="24" spans="1:4" x14ac:dyDescent="0.3">
      <c r="A24" s="12" t="s">
        <v>74</v>
      </c>
      <c r="B24" s="37">
        <v>59119.630819999998</v>
      </c>
      <c r="C24" s="37">
        <v>20473.863280000001</v>
      </c>
      <c r="D24" s="37">
        <v>4745.3733199999997</v>
      </c>
    </row>
    <row r="25" spans="1:4" ht="27.6" x14ac:dyDescent="0.3">
      <c r="A25" s="12" t="s">
        <v>75</v>
      </c>
      <c r="B25" s="37">
        <v>36770.661820000001</v>
      </c>
      <c r="C25" s="37">
        <v>2737.9071300000001</v>
      </c>
      <c r="D25" s="37">
        <v>886.68502999999998</v>
      </c>
    </row>
    <row r="26" spans="1:4" x14ac:dyDescent="0.3">
      <c r="A26" s="12" t="s">
        <v>76</v>
      </c>
      <c r="B26" s="37">
        <v>9331.0635000000002</v>
      </c>
      <c r="C26" s="37">
        <v>2602.5355100000002</v>
      </c>
      <c r="D26" s="37">
        <v>483.67415</v>
      </c>
    </row>
    <row r="27" spans="1:4" x14ac:dyDescent="0.3">
      <c r="A27" s="12" t="s">
        <v>77</v>
      </c>
      <c r="B27" s="37">
        <v>1982.44605</v>
      </c>
      <c r="C27" s="37">
        <v>1371.0063700000001</v>
      </c>
      <c r="D27" s="37">
        <v>278.45267999999999</v>
      </c>
    </row>
    <row r="28" spans="1:4" ht="27.6" x14ac:dyDescent="0.3">
      <c r="A28" s="12" t="s">
        <v>78</v>
      </c>
      <c r="B28" s="37">
        <v>328803.33665999997</v>
      </c>
      <c r="C28" s="37">
        <v>4319.4480700000004</v>
      </c>
      <c r="D28" s="37">
        <v>792.62969999999996</v>
      </c>
    </row>
    <row r="29" spans="1:4" x14ac:dyDescent="0.3">
      <c r="A29" s="12" t="s">
        <v>79</v>
      </c>
      <c r="B29" s="37">
        <v>12383.436589999999</v>
      </c>
      <c r="C29" s="37">
        <v>3125.0870100000002</v>
      </c>
      <c r="D29" s="37">
        <v>775.86496</v>
      </c>
    </row>
    <row r="30" spans="1:4" x14ac:dyDescent="0.3">
      <c r="A30" s="12" t="s">
        <v>80</v>
      </c>
      <c r="B30" s="37">
        <v>237109.6329</v>
      </c>
      <c r="C30" s="37">
        <v>6565.7305299999998</v>
      </c>
      <c r="D30" s="37">
        <v>2392.4049799999998</v>
      </c>
    </row>
    <row r="31" spans="1:4" x14ac:dyDescent="0.3">
      <c r="A31" s="12" t="s">
        <v>81</v>
      </c>
      <c r="B31" s="37">
        <v>184519.56072000001</v>
      </c>
      <c r="C31" s="37">
        <v>5216.1388399999996</v>
      </c>
      <c r="D31" s="37">
        <v>1533.67436</v>
      </c>
    </row>
    <row r="32" spans="1:4" x14ac:dyDescent="0.3">
      <c r="A32" s="12" t="s">
        <v>82</v>
      </c>
      <c r="B32" s="37">
        <v>635024.42986999999</v>
      </c>
      <c r="C32" s="37">
        <v>13603.04478</v>
      </c>
      <c r="D32" s="37">
        <v>4323.1810999999998</v>
      </c>
    </row>
    <row r="33" spans="1:4" x14ac:dyDescent="0.3">
      <c r="A33" s="12" t="s">
        <v>83</v>
      </c>
      <c r="B33" s="37">
        <v>512419.92044999998</v>
      </c>
      <c r="C33" s="37">
        <v>15698.7258</v>
      </c>
      <c r="D33" s="37">
        <v>5213.8062799999998</v>
      </c>
    </row>
    <row r="34" spans="1:4" x14ac:dyDescent="0.3">
      <c r="A34" s="12" t="s">
        <v>84</v>
      </c>
      <c r="B34" s="37">
        <v>48432.316200000001</v>
      </c>
      <c r="C34" s="37">
        <v>2052.5348399999998</v>
      </c>
      <c r="D34" s="37">
        <v>473.63135999999997</v>
      </c>
    </row>
    <row r="35" spans="1:4" ht="27.6" x14ac:dyDescent="0.3">
      <c r="A35" s="12" t="s">
        <v>85</v>
      </c>
      <c r="B35" s="37">
        <v>78907.299929999994</v>
      </c>
      <c r="C35" s="37">
        <v>46102.237829999998</v>
      </c>
      <c r="D35" s="37">
        <v>14286.07475</v>
      </c>
    </row>
    <row r="36" spans="1:4" x14ac:dyDescent="0.3">
      <c r="A36" s="12" t="s">
        <v>86</v>
      </c>
      <c r="B36" s="37">
        <v>10721.45818</v>
      </c>
      <c r="C36" s="37">
        <v>1063.63174</v>
      </c>
      <c r="D36" s="37">
        <v>249.77889999999999</v>
      </c>
    </row>
    <row r="37" spans="1:4" x14ac:dyDescent="0.3">
      <c r="A37" s="12" t="s">
        <v>87</v>
      </c>
      <c r="B37" s="37">
        <v>5453.6058199999998</v>
      </c>
      <c r="C37" s="37">
        <v>2997.7890900000002</v>
      </c>
      <c r="D37" s="37">
        <v>690.73311999999999</v>
      </c>
    </row>
    <row r="38" spans="1:4" x14ac:dyDescent="0.3">
      <c r="A38" s="12" t="s">
        <v>88</v>
      </c>
      <c r="B38" s="37">
        <v>4482.4240799999998</v>
      </c>
      <c r="C38" s="37">
        <v>1547.7076</v>
      </c>
      <c r="D38" s="37">
        <v>405.77499999999998</v>
      </c>
    </row>
    <row r="39" spans="1:4" x14ac:dyDescent="0.3">
      <c r="A39" s="12" t="s">
        <v>89</v>
      </c>
      <c r="B39" s="37">
        <v>2685.5734699999998</v>
      </c>
      <c r="C39" s="37">
        <v>1478.5378900000001</v>
      </c>
      <c r="D39" s="37">
        <v>488.31639999999999</v>
      </c>
    </row>
    <row r="40" spans="1:4" ht="27.6" x14ac:dyDescent="0.3">
      <c r="A40" s="12" t="s">
        <v>90</v>
      </c>
      <c r="B40" s="37">
        <v>36744.798900000002</v>
      </c>
      <c r="C40" s="37">
        <v>14046.941580000001</v>
      </c>
      <c r="D40" s="37">
        <v>3815.52315</v>
      </c>
    </row>
    <row r="41" spans="1:4" x14ac:dyDescent="0.3">
      <c r="A41" s="12" t="s">
        <v>91</v>
      </c>
      <c r="B41" s="37">
        <v>11864.66922</v>
      </c>
      <c r="C41" s="37">
        <v>896.74527999999998</v>
      </c>
      <c r="D41" s="37">
        <v>253.64143999999999</v>
      </c>
    </row>
    <row r="42" spans="1:4" x14ac:dyDescent="0.3">
      <c r="A42" s="12" t="s">
        <v>92</v>
      </c>
      <c r="B42" s="37">
        <v>922517.93263000005</v>
      </c>
      <c r="C42" s="37">
        <v>5592.5037899999998</v>
      </c>
      <c r="D42" s="37">
        <v>1531.52917</v>
      </c>
    </row>
    <row r="43" spans="1:4" x14ac:dyDescent="0.3">
      <c r="A43" s="12" t="s">
        <v>93</v>
      </c>
      <c r="B43" s="37">
        <v>17158.028610000001</v>
      </c>
      <c r="C43" s="37">
        <v>10226.50583</v>
      </c>
      <c r="D43" s="37">
        <v>1859.7692300000001</v>
      </c>
    </row>
    <row r="44" spans="1:4" x14ac:dyDescent="0.3">
      <c r="A44" s="12" t="s">
        <v>94</v>
      </c>
      <c r="B44" s="37">
        <v>3391.5339300000001</v>
      </c>
      <c r="C44" s="37">
        <v>1721.7078200000001</v>
      </c>
      <c r="D44" s="37">
        <v>880.14562000000001</v>
      </c>
    </row>
    <row r="45" spans="1:4" x14ac:dyDescent="0.3">
      <c r="A45" s="12" t="s">
        <v>95</v>
      </c>
      <c r="B45" s="37">
        <v>894.39292</v>
      </c>
      <c r="C45" s="37">
        <v>602.24300000000005</v>
      </c>
      <c r="D45" s="37">
        <v>160.708</v>
      </c>
    </row>
    <row r="46" spans="1:4" x14ac:dyDescent="0.3">
      <c r="A46" s="12" t="s">
        <v>96</v>
      </c>
      <c r="B46" s="37">
        <v>2179.9874300000001</v>
      </c>
      <c r="C46" s="37">
        <v>1149.67452</v>
      </c>
      <c r="D46" s="37">
        <v>304.84111000000001</v>
      </c>
    </row>
    <row r="47" spans="1:4" x14ac:dyDescent="0.3">
      <c r="A47" s="12" t="s">
        <v>97</v>
      </c>
      <c r="B47" s="37">
        <v>4235.9682000000003</v>
      </c>
      <c r="C47" s="37">
        <v>2591.88168</v>
      </c>
      <c r="D47" s="37">
        <v>841.38301000000001</v>
      </c>
    </row>
    <row r="48" spans="1:4" x14ac:dyDescent="0.3">
      <c r="A48" s="12" t="s">
        <v>98</v>
      </c>
      <c r="B48" s="37">
        <v>1451.3870300000001</v>
      </c>
      <c r="C48" s="37">
        <v>802.65166999999997</v>
      </c>
      <c r="D48" s="37">
        <v>209.38714999999999</v>
      </c>
    </row>
    <row r="49" spans="1:4" x14ac:dyDescent="0.3">
      <c r="A49" s="12" t="s">
        <v>99</v>
      </c>
      <c r="B49" s="37">
        <v>864.16543999999999</v>
      </c>
      <c r="C49" s="37">
        <v>571.48612000000003</v>
      </c>
      <c r="D49" s="37">
        <v>130.77437</v>
      </c>
    </row>
    <row r="50" spans="1:4" x14ac:dyDescent="0.3">
      <c r="A50" s="12" t="s">
        <v>100</v>
      </c>
      <c r="B50" s="37">
        <v>4043.8561100000002</v>
      </c>
      <c r="C50" s="37">
        <v>2316.5345200000002</v>
      </c>
      <c r="D50" s="37">
        <v>990.20663999999999</v>
      </c>
    </row>
    <row r="51" spans="1:4" x14ac:dyDescent="0.3">
      <c r="A51" s="12" t="s">
        <v>101</v>
      </c>
      <c r="B51" s="37">
        <v>783695.85028000001</v>
      </c>
      <c r="C51" s="37">
        <v>17151.82776</v>
      </c>
      <c r="D51" s="37">
        <v>5325.7353199999998</v>
      </c>
    </row>
    <row r="52" spans="1:4" ht="27.6" x14ac:dyDescent="0.3">
      <c r="A52" s="12" t="s">
        <v>102</v>
      </c>
      <c r="B52" s="37">
        <v>243.12422000000001</v>
      </c>
      <c r="C52" s="37">
        <v>172.78210999999999</v>
      </c>
      <c r="D52" s="37">
        <v>52.180190000000003</v>
      </c>
    </row>
    <row r="53" spans="1:4" x14ac:dyDescent="0.3">
      <c r="A53" s="12" t="s">
        <v>103</v>
      </c>
      <c r="B53" s="37">
        <v>2125.4963299999999</v>
      </c>
      <c r="C53" s="37">
        <v>1333.5224900000001</v>
      </c>
      <c r="D53" s="37">
        <v>318.55020999999999</v>
      </c>
    </row>
    <row r="54" spans="1:4" x14ac:dyDescent="0.3">
      <c r="A54" s="12" t="s">
        <v>104</v>
      </c>
      <c r="B54" s="37">
        <v>2588.13463</v>
      </c>
      <c r="C54" s="37">
        <v>1609.5143399999999</v>
      </c>
      <c r="D54" s="37">
        <v>262.01254999999998</v>
      </c>
    </row>
    <row r="55" spans="1:4" x14ac:dyDescent="0.3">
      <c r="A55" s="12" t="s">
        <v>105</v>
      </c>
      <c r="B55" s="37">
        <v>78635.147140000001</v>
      </c>
      <c r="C55" s="37">
        <v>1347.8871999999999</v>
      </c>
      <c r="D55" s="37">
        <v>312.92766</v>
      </c>
    </row>
    <row r="56" spans="1:4" x14ac:dyDescent="0.3">
      <c r="A56" s="12" t="s">
        <v>106</v>
      </c>
      <c r="B56" s="37">
        <v>39614.438860000002</v>
      </c>
      <c r="C56" s="37">
        <v>13375.56007</v>
      </c>
      <c r="D56" s="37">
        <v>3967.2950500000002</v>
      </c>
    </row>
    <row r="57" spans="1:4" x14ac:dyDescent="0.3">
      <c r="A57" s="12" t="s">
        <v>107</v>
      </c>
      <c r="B57" s="37">
        <v>4399.7164300000004</v>
      </c>
      <c r="C57" s="37">
        <v>861.80101999999999</v>
      </c>
      <c r="D57" s="37">
        <v>112.63733000000001</v>
      </c>
    </row>
    <row r="58" spans="1:4" x14ac:dyDescent="0.3">
      <c r="A58" s="12" t="s">
        <v>108</v>
      </c>
      <c r="B58" s="37">
        <v>3605.4537999999998</v>
      </c>
      <c r="C58" s="37">
        <v>1501.6685199999999</v>
      </c>
      <c r="D58" s="37">
        <v>274.63245999999998</v>
      </c>
    </row>
    <row r="59" spans="1:4" x14ac:dyDescent="0.3">
      <c r="A59" s="12" t="s">
        <v>109</v>
      </c>
      <c r="B59" s="37">
        <v>2832.2401599999998</v>
      </c>
      <c r="C59" s="37">
        <v>1680.133</v>
      </c>
      <c r="D59" s="37">
        <v>343.12376999999998</v>
      </c>
    </row>
    <row r="60" spans="1:4" x14ac:dyDescent="0.3">
      <c r="A60" s="12" t="s">
        <v>110</v>
      </c>
      <c r="B60" s="37">
        <v>14659.64047</v>
      </c>
      <c r="C60" s="37">
        <v>2321.3985299999999</v>
      </c>
      <c r="D60" s="37">
        <v>439.5582</v>
      </c>
    </row>
    <row r="61" spans="1:4" x14ac:dyDescent="0.3">
      <c r="A61" s="12" t="s">
        <v>111</v>
      </c>
      <c r="B61" s="37">
        <v>3905.2579099999998</v>
      </c>
      <c r="C61" s="37">
        <v>852.06434999999999</v>
      </c>
      <c r="D61" s="37">
        <v>102.90349000000001</v>
      </c>
    </row>
    <row r="62" spans="1:4" x14ac:dyDescent="0.3">
      <c r="A62" s="12" t="s">
        <v>112</v>
      </c>
      <c r="B62" s="37">
        <v>816.77391</v>
      </c>
      <c r="C62" s="37">
        <v>422.02420999999998</v>
      </c>
      <c r="D62" s="37">
        <v>104.05508</v>
      </c>
    </row>
    <row r="63" spans="1:4" x14ac:dyDescent="0.3">
      <c r="A63" s="27" t="s">
        <v>2</v>
      </c>
      <c r="B63" s="38">
        <v>4146629.1504600001</v>
      </c>
      <c r="C63" s="38">
        <v>234753.39658</v>
      </c>
      <c r="D63" s="38">
        <v>64247.057099999998</v>
      </c>
    </row>
  </sheetData>
  <mergeCells count="17">
    <mergeCell ref="A15:C15"/>
    <mergeCell ref="A1:D1"/>
    <mergeCell ref="A2:D2"/>
    <mergeCell ref="A5:C5"/>
    <mergeCell ref="A11:C11"/>
    <mergeCell ref="A19:A20"/>
    <mergeCell ref="B19:B20"/>
    <mergeCell ref="C19:D19"/>
    <mergeCell ref="A6:C6"/>
    <mergeCell ref="A7:C7"/>
    <mergeCell ref="A8:C8"/>
    <mergeCell ref="A9:C9"/>
    <mergeCell ref="A10:C10"/>
    <mergeCell ref="A12:C12"/>
    <mergeCell ref="A13:C13"/>
    <mergeCell ref="A14:C14"/>
    <mergeCell ref="A16:C16"/>
  </mergeCells>
  <pageMargins left="0.70866141732283472" right="0.70866141732283472" top="0.35" bottom="0.34" header="0.31496062992125984" footer="0.2"/>
  <pageSetup paperSize="9" scale="6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view="pageBreakPreview" topLeftCell="C37" zoomScaleNormal="100" zoomScaleSheetLayoutView="100" workbookViewId="0">
      <selection activeCell="P52" sqref="P52"/>
    </sheetView>
  </sheetViews>
  <sheetFormatPr defaultRowHeight="14.4" x14ac:dyDescent="0.3"/>
  <cols>
    <col min="1" max="1" width="38.33203125" customWidth="1"/>
    <col min="2" max="2" width="13.109375" customWidth="1"/>
    <col min="3" max="3" width="10.5546875" customWidth="1"/>
    <col min="4" max="4" width="11.44140625" customWidth="1"/>
    <col min="5" max="5" width="13.109375" customWidth="1"/>
    <col min="6" max="6" width="13.44140625" customWidth="1"/>
    <col min="7" max="7" width="13.109375" customWidth="1"/>
    <col min="8" max="8" width="13.88671875" customWidth="1"/>
    <col min="9" max="9" width="10.88671875" customWidth="1"/>
    <col min="10" max="10" width="12.6640625" customWidth="1"/>
    <col min="11" max="11" width="11" customWidth="1"/>
    <col min="12" max="13" width="11.88671875" customWidth="1"/>
    <col min="14" max="14" width="11.109375" customWidth="1"/>
    <col min="15" max="15" width="11.33203125" customWidth="1"/>
    <col min="16" max="16" width="11.44140625" customWidth="1"/>
  </cols>
  <sheetData>
    <row r="1" spans="1:20" s="17" customFormat="1" ht="15.6" x14ac:dyDescent="0.3">
      <c r="A1" s="20"/>
      <c r="C1" s="18" t="s">
        <v>8</v>
      </c>
    </row>
    <row r="2" spans="1:20" x14ac:dyDescent="0.3">
      <c r="A2" s="21" t="str">
        <f>TEXT(EndData2,"[$-FC19]ДД.ММ.ГГГ")</f>
        <v>00.01.1900</v>
      </c>
      <c r="C2" s="13"/>
      <c r="P2" s="15" t="s">
        <v>7</v>
      </c>
    </row>
    <row r="3" spans="1:20" s="16" customFormat="1" ht="52.8" x14ac:dyDescent="0.25">
      <c r="A3" s="19" t="s">
        <v>18</v>
      </c>
      <c r="B3" s="35" t="s">
        <v>19</v>
      </c>
      <c r="C3" s="36" t="s">
        <v>20</v>
      </c>
      <c r="D3" s="36" t="s">
        <v>21</v>
      </c>
      <c r="E3" s="36" t="s">
        <v>22</v>
      </c>
      <c r="F3" s="36" t="s">
        <v>23</v>
      </c>
      <c r="G3" s="36" t="s">
        <v>24</v>
      </c>
      <c r="H3" s="36" t="s">
        <v>25</v>
      </c>
      <c r="I3" s="36" t="s">
        <v>26</v>
      </c>
      <c r="J3" s="36" t="s">
        <v>27</v>
      </c>
      <c r="K3" s="36" t="s">
        <v>28</v>
      </c>
      <c r="L3" s="36" t="s">
        <v>29</v>
      </c>
      <c r="M3" s="36" t="s">
        <v>30</v>
      </c>
      <c r="N3" s="36" t="s">
        <v>31</v>
      </c>
      <c r="O3" s="36" t="s">
        <v>32</v>
      </c>
      <c r="P3" s="14" t="s">
        <v>6</v>
      </c>
    </row>
    <row r="4" spans="1:20" ht="27.6" x14ac:dyDescent="0.3">
      <c r="A4" s="34" t="s">
        <v>33</v>
      </c>
      <c r="B4" s="39"/>
      <c r="C4" s="39"/>
      <c r="D4" s="39"/>
      <c r="E4" s="39"/>
      <c r="F4" s="39"/>
      <c r="G4" s="39"/>
      <c r="H4" s="39"/>
      <c r="I4" s="39"/>
      <c r="J4" s="39">
        <v>1368.25</v>
      </c>
      <c r="K4" s="39">
        <v>185.48159999999999</v>
      </c>
      <c r="L4" s="39"/>
      <c r="M4" s="39"/>
      <c r="N4" s="39"/>
      <c r="O4" s="39"/>
      <c r="P4" s="40">
        <v>1553.7316000000001</v>
      </c>
      <c r="Q4" s="33"/>
      <c r="R4" s="33"/>
      <c r="S4" s="33"/>
      <c r="T4" s="33"/>
    </row>
    <row r="5" spans="1:20" ht="41.4" x14ac:dyDescent="0.3">
      <c r="A5" s="34" t="s">
        <v>34</v>
      </c>
      <c r="B5" s="39"/>
      <c r="C5" s="39">
        <v>18266.833999999999</v>
      </c>
      <c r="D5" s="39">
        <v>19454.166000000001</v>
      </c>
      <c r="E5" s="39">
        <v>5692.5379999999996</v>
      </c>
      <c r="F5" s="39">
        <v>11691.74</v>
      </c>
      <c r="G5" s="39">
        <v>19720.75</v>
      </c>
      <c r="H5" s="39">
        <v>3787.2959999999998</v>
      </c>
      <c r="I5" s="39">
        <v>7200</v>
      </c>
      <c r="J5" s="39">
        <v>829.83299999999997</v>
      </c>
      <c r="K5" s="39">
        <v>5310.4116000000004</v>
      </c>
      <c r="L5" s="39">
        <v>41353.785250000001</v>
      </c>
      <c r="M5" s="39">
        <v>19297.833999999999</v>
      </c>
      <c r="N5" s="39">
        <v>13500</v>
      </c>
      <c r="O5" s="39">
        <v>12239.532999999999</v>
      </c>
      <c r="P5" s="40">
        <v>178344.72085000001</v>
      </c>
      <c r="Q5" s="33"/>
      <c r="R5" s="33"/>
      <c r="S5" s="33"/>
      <c r="T5" s="33"/>
    </row>
    <row r="6" spans="1:20" ht="41.4" x14ac:dyDescent="0.3">
      <c r="A6" s="34" t="s">
        <v>35</v>
      </c>
      <c r="B6" s="39">
        <v>18038.12</v>
      </c>
      <c r="C6" s="39">
        <v>2000</v>
      </c>
      <c r="D6" s="39">
        <v>75</v>
      </c>
      <c r="E6" s="39">
        <v>5427.65</v>
      </c>
      <c r="F6" s="39"/>
      <c r="G6" s="39">
        <v>75</v>
      </c>
      <c r="H6" s="39">
        <v>7580</v>
      </c>
      <c r="I6" s="39">
        <v>3000</v>
      </c>
      <c r="J6" s="39">
        <v>14284.725</v>
      </c>
      <c r="K6" s="39">
        <v>4000</v>
      </c>
      <c r="L6" s="39"/>
      <c r="M6" s="39"/>
      <c r="N6" s="39">
        <v>2996.8515000000002</v>
      </c>
      <c r="O6" s="39"/>
      <c r="P6" s="40">
        <v>57477.3465</v>
      </c>
      <c r="Q6" s="33"/>
      <c r="R6" s="33"/>
      <c r="S6" s="33"/>
      <c r="T6" s="33"/>
    </row>
    <row r="7" spans="1:20" ht="69" x14ac:dyDescent="0.3">
      <c r="A7" s="34" t="s">
        <v>36</v>
      </c>
      <c r="B7" s="39">
        <v>58500</v>
      </c>
      <c r="C7" s="39">
        <v>41866.3465</v>
      </c>
      <c r="D7" s="39">
        <v>16959.332999999999</v>
      </c>
      <c r="E7" s="39">
        <v>20000</v>
      </c>
      <c r="F7" s="39">
        <v>7370.4</v>
      </c>
      <c r="G7" s="39">
        <v>17788.25</v>
      </c>
      <c r="H7" s="39">
        <v>3000</v>
      </c>
      <c r="I7" s="39">
        <v>1500</v>
      </c>
      <c r="J7" s="39">
        <v>16324.706</v>
      </c>
      <c r="K7" s="39">
        <v>2961.777</v>
      </c>
      <c r="L7" s="39">
        <v>13784.685600000001</v>
      </c>
      <c r="M7" s="39">
        <v>20685</v>
      </c>
      <c r="N7" s="39">
        <v>7579.5425299999997</v>
      </c>
      <c r="O7" s="39">
        <v>12119.66</v>
      </c>
      <c r="P7" s="40">
        <v>240439.70063000001</v>
      </c>
      <c r="Q7" s="33"/>
      <c r="R7" s="33"/>
      <c r="S7" s="33"/>
      <c r="T7" s="33"/>
    </row>
    <row r="8" spans="1:20" ht="27.6" x14ac:dyDescent="0.3">
      <c r="A8" s="34" t="s">
        <v>37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>
        <v>628.75120000000004</v>
      </c>
      <c r="M8" s="39"/>
      <c r="N8" s="39"/>
      <c r="O8" s="39"/>
      <c r="P8" s="40">
        <v>628.75120000000004</v>
      </c>
      <c r="Q8" s="33"/>
      <c r="R8" s="33"/>
      <c r="S8" s="33"/>
      <c r="T8" s="33"/>
    </row>
    <row r="9" spans="1:20" ht="110.4" x14ac:dyDescent="0.3">
      <c r="A9" s="34" t="s">
        <v>38</v>
      </c>
      <c r="B9" s="39">
        <v>146130.9822</v>
      </c>
      <c r="C9" s="39"/>
      <c r="D9" s="39">
        <v>2861.32</v>
      </c>
      <c r="E9" s="39"/>
      <c r="F9" s="39">
        <v>272</v>
      </c>
      <c r="G9" s="39">
        <v>2112</v>
      </c>
      <c r="H9" s="39"/>
      <c r="I9" s="39">
        <v>2055.4295099999999</v>
      </c>
      <c r="J9" s="39">
        <v>1766.00666</v>
      </c>
      <c r="K9" s="39">
        <v>272</v>
      </c>
      <c r="L9" s="39">
        <v>11270.132229999999</v>
      </c>
      <c r="M9" s="39"/>
      <c r="N9" s="39"/>
      <c r="O9" s="39">
        <v>272</v>
      </c>
      <c r="P9" s="40">
        <v>167011.87059999999</v>
      </c>
      <c r="Q9" s="33"/>
      <c r="R9" s="33"/>
      <c r="S9" s="33"/>
      <c r="T9" s="33"/>
    </row>
    <row r="10" spans="1:20" ht="82.8" x14ac:dyDescent="0.3">
      <c r="A10" s="34" t="s">
        <v>39</v>
      </c>
      <c r="B10" s="39">
        <v>5839.1621999999998</v>
      </c>
      <c r="C10" s="39">
        <v>72261.761150000006</v>
      </c>
      <c r="D10" s="39"/>
      <c r="E10" s="39"/>
      <c r="F10" s="39"/>
      <c r="G10" s="39"/>
      <c r="H10" s="39"/>
      <c r="I10" s="39"/>
      <c r="J10" s="39">
        <v>7681.08277</v>
      </c>
      <c r="K10" s="39"/>
      <c r="L10" s="39"/>
      <c r="M10" s="39"/>
      <c r="N10" s="39"/>
      <c r="O10" s="39"/>
      <c r="P10" s="40">
        <v>85782.006120000005</v>
      </c>
      <c r="Q10" s="33"/>
      <c r="R10" s="33"/>
      <c r="S10" s="33"/>
      <c r="T10" s="33"/>
    </row>
    <row r="11" spans="1:20" ht="96.6" x14ac:dyDescent="0.3">
      <c r="A11" s="34" t="s">
        <v>40</v>
      </c>
      <c r="B11" s="39">
        <v>82</v>
      </c>
      <c r="C11" s="39"/>
      <c r="D11" s="39"/>
      <c r="E11" s="39"/>
      <c r="F11" s="39"/>
      <c r="G11" s="39"/>
      <c r="H11" s="39"/>
      <c r="I11" s="39"/>
      <c r="J11" s="39">
        <v>99.141000000000005</v>
      </c>
      <c r="K11" s="39">
        <v>3.1080000000000001</v>
      </c>
      <c r="L11" s="39">
        <v>12.309839999999999</v>
      </c>
      <c r="M11" s="39">
        <v>10.60014</v>
      </c>
      <c r="N11" s="39">
        <v>12.309839999999999</v>
      </c>
      <c r="O11" s="39"/>
      <c r="P11" s="40">
        <v>219.46881999999999</v>
      </c>
      <c r="Q11" s="33"/>
      <c r="R11" s="33"/>
      <c r="S11" s="33"/>
      <c r="T11" s="33"/>
    </row>
    <row r="12" spans="1:20" ht="82.8" x14ac:dyDescent="0.3">
      <c r="A12" s="34" t="s">
        <v>41</v>
      </c>
      <c r="B12" s="39"/>
      <c r="C12" s="39">
        <v>3775.2420000000002</v>
      </c>
      <c r="D12" s="39">
        <v>632</v>
      </c>
      <c r="E12" s="39">
        <v>313</v>
      </c>
      <c r="F12" s="39">
        <v>142.66800000000001</v>
      </c>
      <c r="G12" s="39">
        <v>612</v>
      </c>
      <c r="H12" s="39">
        <v>153.45599999999999</v>
      </c>
      <c r="I12" s="39">
        <v>43</v>
      </c>
      <c r="J12" s="39"/>
      <c r="K12" s="39"/>
      <c r="L12" s="39">
        <v>258.87360000000001</v>
      </c>
      <c r="M12" s="39">
        <v>232.333</v>
      </c>
      <c r="N12" s="39">
        <v>239.5248</v>
      </c>
      <c r="O12" s="39">
        <v>142.90899999999999</v>
      </c>
      <c r="P12" s="40">
        <v>6545.0064000000002</v>
      </c>
      <c r="Q12" s="33"/>
      <c r="R12" s="33"/>
      <c r="S12" s="33"/>
      <c r="T12" s="33"/>
    </row>
    <row r="13" spans="1:20" ht="96.6" x14ac:dyDescent="0.3">
      <c r="A13" s="34" t="s">
        <v>42</v>
      </c>
      <c r="B13" s="39">
        <v>493.48700000000002</v>
      </c>
      <c r="C13" s="39">
        <v>258.334</v>
      </c>
      <c r="D13" s="39">
        <v>172.25</v>
      </c>
      <c r="E13" s="39">
        <v>70</v>
      </c>
      <c r="F13" s="39">
        <v>86.084000000000003</v>
      </c>
      <c r="G13" s="39">
        <v>86.083330000000004</v>
      </c>
      <c r="H13" s="39">
        <v>60</v>
      </c>
      <c r="I13" s="39">
        <v>250</v>
      </c>
      <c r="J13" s="39">
        <v>77.507000000000005</v>
      </c>
      <c r="K13" s="39">
        <v>278.6114</v>
      </c>
      <c r="L13" s="39">
        <v>38</v>
      </c>
      <c r="M13" s="39">
        <v>75.5</v>
      </c>
      <c r="N13" s="39">
        <v>70</v>
      </c>
      <c r="O13" s="39">
        <v>77.575000000000003</v>
      </c>
      <c r="P13" s="40">
        <v>2093.4317299999998</v>
      </c>
      <c r="Q13" s="33"/>
      <c r="R13" s="33"/>
      <c r="S13" s="33"/>
      <c r="T13" s="33"/>
    </row>
    <row r="14" spans="1:20" ht="69" x14ac:dyDescent="0.3">
      <c r="A14" s="34" t="s">
        <v>43</v>
      </c>
      <c r="B14" s="39">
        <v>320</v>
      </c>
      <c r="C14" s="39">
        <v>70.839860000000002</v>
      </c>
      <c r="D14" s="39">
        <v>150</v>
      </c>
      <c r="E14" s="39">
        <v>121.1</v>
      </c>
      <c r="F14" s="39">
        <v>114.5</v>
      </c>
      <c r="G14" s="39">
        <v>500</v>
      </c>
      <c r="H14" s="39">
        <v>70</v>
      </c>
      <c r="I14" s="39">
        <v>42</v>
      </c>
      <c r="J14" s="39">
        <v>126.483</v>
      </c>
      <c r="K14" s="39">
        <v>234.36</v>
      </c>
      <c r="L14" s="39">
        <v>113.22584000000001</v>
      </c>
      <c r="M14" s="39">
        <v>80</v>
      </c>
      <c r="N14" s="39">
        <v>57.324150000000003</v>
      </c>
      <c r="O14" s="39">
        <v>83.582689999999999</v>
      </c>
      <c r="P14" s="40">
        <v>2083.41554</v>
      </c>
      <c r="Q14" s="33"/>
      <c r="R14" s="33"/>
      <c r="S14" s="33"/>
      <c r="T14" s="33"/>
    </row>
    <row r="15" spans="1:20" ht="82.8" x14ac:dyDescent="0.3">
      <c r="A15" s="34" t="s">
        <v>44</v>
      </c>
      <c r="B15" s="39">
        <v>1800</v>
      </c>
      <c r="C15" s="39">
        <v>712.43047000000001</v>
      </c>
      <c r="D15" s="39">
        <v>143</v>
      </c>
      <c r="E15" s="39">
        <v>247.5</v>
      </c>
      <c r="F15" s="39"/>
      <c r="G15" s="39">
        <v>86</v>
      </c>
      <c r="H15" s="39">
        <v>118.256</v>
      </c>
      <c r="I15" s="39">
        <v>136.15</v>
      </c>
      <c r="J15" s="39">
        <v>290.86500000000001</v>
      </c>
      <c r="K15" s="39">
        <v>102.7</v>
      </c>
      <c r="L15" s="39">
        <v>254.93198000000001</v>
      </c>
      <c r="M15" s="39">
        <v>149.41999999999999</v>
      </c>
      <c r="N15" s="39">
        <v>208.13434000000001</v>
      </c>
      <c r="O15" s="39">
        <v>37.347610000000003</v>
      </c>
      <c r="P15" s="40">
        <v>4286.7353999999996</v>
      </c>
      <c r="Q15" s="33"/>
      <c r="R15" s="33"/>
      <c r="S15" s="33"/>
      <c r="T15" s="33"/>
    </row>
    <row r="16" spans="1:20" ht="124.2" x14ac:dyDescent="0.3">
      <c r="A16" s="34" t="s">
        <v>45</v>
      </c>
      <c r="B16" s="39">
        <v>20181.228999999999</v>
      </c>
      <c r="C16" s="39">
        <v>1774.424</v>
      </c>
      <c r="D16" s="39">
        <v>175</v>
      </c>
      <c r="E16" s="39"/>
      <c r="F16" s="39"/>
      <c r="G16" s="39"/>
      <c r="H16" s="39"/>
      <c r="I16" s="39"/>
      <c r="J16" s="39">
        <v>260</v>
      </c>
      <c r="K16" s="39"/>
      <c r="L16" s="39"/>
      <c r="M16" s="39"/>
      <c r="N16" s="39"/>
      <c r="O16" s="39"/>
      <c r="P16" s="40">
        <v>22390.652999999998</v>
      </c>
      <c r="Q16" s="33"/>
      <c r="R16" s="33"/>
      <c r="S16" s="33"/>
      <c r="T16" s="33"/>
    </row>
    <row r="17" spans="1:20" ht="110.4" x14ac:dyDescent="0.3">
      <c r="A17" s="34" t="s">
        <v>46</v>
      </c>
      <c r="B17" s="39"/>
      <c r="C17" s="39">
        <v>4300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40">
        <v>4300</v>
      </c>
      <c r="Q17" s="33"/>
      <c r="R17" s="33"/>
      <c r="S17" s="33"/>
      <c r="T17" s="33"/>
    </row>
    <row r="18" spans="1:20" ht="110.4" x14ac:dyDescent="0.3">
      <c r="A18" s="34" t="s">
        <v>47</v>
      </c>
      <c r="B18" s="39">
        <v>182.03</v>
      </c>
      <c r="C18" s="39"/>
      <c r="D18" s="39"/>
      <c r="E18" s="39"/>
      <c r="F18" s="39"/>
      <c r="G18" s="39">
        <v>28.13</v>
      </c>
      <c r="H18" s="39"/>
      <c r="I18" s="39"/>
      <c r="J18" s="39">
        <v>37.5</v>
      </c>
      <c r="K18" s="39"/>
      <c r="L18" s="39"/>
      <c r="M18" s="39">
        <v>11.42</v>
      </c>
      <c r="N18" s="39"/>
      <c r="O18" s="39"/>
      <c r="P18" s="40">
        <v>259.08</v>
      </c>
      <c r="Q18" s="33"/>
      <c r="R18" s="33"/>
      <c r="S18" s="33"/>
      <c r="T18" s="33"/>
    </row>
    <row r="19" spans="1:20" ht="358.8" x14ac:dyDescent="0.3">
      <c r="A19" s="34" t="s">
        <v>48</v>
      </c>
      <c r="B19" s="39">
        <v>13300</v>
      </c>
      <c r="C19" s="39">
        <v>10319.4373</v>
      </c>
      <c r="D19" s="39">
        <v>2100</v>
      </c>
      <c r="E19" s="39"/>
      <c r="F19" s="39">
        <v>215</v>
      </c>
      <c r="G19" s="39">
        <v>2500</v>
      </c>
      <c r="H19" s="39">
        <v>864.56723999999997</v>
      </c>
      <c r="I19" s="39">
        <v>103</v>
      </c>
      <c r="J19" s="39">
        <v>4165.1456099999996</v>
      </c>
      <c r="K19" s="39">
        <v>1230</v>
      </c>
      <c r="L19" s="39">
        <v>1602.16</v>
      </c>
      <c r="M19" s="39">
        <v>1378.2</v>
      </c>
      <c r="N19" s="39">
        <v>1650</v>
      </c>
      <c r="O19" s="39">
        <v>1075.845</v>
      </c>
      <c r="P19" s="40">
        <v>40503.355150000003</v>
      </c>
      <c r="Q19" s="33"/>
      <c r="R19" s="33"/>
      <c r="S19" s="33"/>
      <c r="T19" s="33"/>
    </row>
    <row r="20" spans="1:20" ht="179.4" x14ac:dyDescent="0.3">
      <c r="A20" s="34" t="s">
        <v>49</v>
      </c>
      <c r="B20" s="39">
        <v>144301.17170000001</v>
      </c>
      <c r="C20" s="39">
        <v>30000</v>
      </c>
      <c r="D20" s="39">
        <v>17910</v>
      </c>
      <c r="E20" s="39">
        <v>4890</v>
      </c>
      <c r="F20" s="39">
        <v>5327.5</v>
      </c>
      <c r="G20" s="39">
        <v>20533.146000000001</v>
      </c>
      <c r="H20" s="39">
        <v>7061.0410000000002</v>
      </c>
      <c r="I20" s="39">
        <v>2700</v>
      </c>
      <c r="J20" s="39">
        <v>21203</v>
      </c>
      <c r="K20" s="39">
        <v>7707.3320000000003</v>
      </c>
      <c r="L20" s="39">
        <v>16256.485000000001</v>
      </c>
      <c r="M20" s="39">
        <v>15442.92</v>
      </c>
      <c r="N20" s="39">
        <v>15758.502829999999</v>
      </c>
      <c r="O20" s="39">
        <v>13199.62997</v>
      </c>
      <c r="P20" s="40">
        <v>322290.72850000003</v>
      </c>
      <c r="Q20" s="33"/>
      <c r="R20" s="33"/>
      <c r="S20" s="33"/>
      <c r="T20" s="33"/>
    </row>
    <row r="21" spans="1:20" ht="110.4" x14ac:dyDescent="0.3">
      <c r="A21" s="34" t="s">
        <v>50</v>
      </c>
      <c r="B21" s="39">
        <v>2640</v>
      </c>
      <c r="C21" s="39">
        <v>2500</v>
      </c>
      <c r="D21" s="39">
        <v>850</v>
      </c>
      <c r="E21" s="39">
        <v>648</v>
      </c>
      <c r="F21" s="39">
        <v>300</v>
      </c>
      <c r="G21" s="39">
        <v>1872.1</v>
      </c>
      <c r="H21" s="39">
        <v>1000</v>
      </c>
      <c r="I21" s="39">
        <v>70</v>
      </c>
      <c r="J21" s="39">
        <v>2064</v>
      </c>
      <c r="K21" s="39">
        <v>638</v>
      </c>
      <c r="L21" s="39">
        <v>2313.8000000000002</v>
      </c>
      <c r="M21" s="39"/>
      <c r="N21" s="39">
        <v>91.695999999999998</v>
      </c>
      <c r="O21" s="39">
        <v>2919.5909999999999</v>
      </c>
      <c r="P21" s="40">
        <v>17907.187000000002</v>
      </c>
      <c r="Q21" s="33"/>
      <c r="R21" s="33"/>
      <c r="S21" s="33"/>
      <c r="T21" s="33"/>
    </row>
    <row r="22" spans="1:20" ht="151.80000000000001" x14ac:dyDescent="0.3">
      <c r="A22" s="34" t="s">
        <v>51</v>
      </c>
      <c r="B22" s="39">
        <v>31.591999999999999</v>
      </c>
      <c r="C22" s="39">
        <v>21.750299999999999</v>
      </c>
      <c r="D22" s="39"/>
      <c r="E22" s="39"/>
      <c r="F22" s="39"/>
      <c r="G22" s="39"/>
      <c r="H22" s="39">
        <v>3.7240000000000002</v>
      </c>
      <c r="I22" s="39"/>
      <c r="J22" s="39">
        <v>7.0225799999999996</v>
      </c>
      <c r="K22" s="39">
        <v>4.0101599999999999</v>
      </c>
      <c r="L22" s="39"/>
      <c r="M22" s="39"/>
      <c r="N22" s="39"/>
      <c r="O22" s="39"/>
      <c r="P22" s="40">
        <v>68.099040000000002</v>
      </c>
      <c r="Q22" s="33"/>
      <c r="R22" s="33"/>
      <c r="S22" s="33"/>
      <c r="T22" s="33"/>
    </row>
    <row r="23" spans="1:20" ht="96.6" x14ac:dyDescent="0.3">
      <c r="A23" s="34" t="s">
        <v>52</v>
      </c>
      <c r="B23" s="39">
        <v>150</v>
      </c>
      <c r="C23" s="39">
        <v>150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40">
        <v>300</v>
      </c>
      <c r="Q23" s="33"/>
      <c r="R23" s="33"/>
      <c r="S23" s="33"/>
      <c r="T23" s="33"/>
    </row>
    <row r="24" spans="1:20" ht="138" x14ac:dyDescent="0.3">
      <c r="A24" s="34" t="s">
        <v>53</v>
      </c>
      <c r="B24" s="39">
        <v>6928.51</v>
      </c>
      <c r="C24" s="39">
        <v>505</v>
      </c>
      <c r="D24" s="39">
        <v>305</v>
      </c>
      <c r="E24" s="39">
        <v>220</v>
      </c>
      <c r="F24" s="39">
        <v>79</v>
      </c>
      <c r="G24" s="39">
        <v>299.8</v>
      </c>
      <c r="H24" s="39">
        <v>32.5</v>
      </c>
      <c r="I24" s="39">
        <v>30</v>
      </c>
      <c r="J24" s="39">
        <v>551</v>
      </c>
      <c r="K24" s="39">
        <v>249.95</v>
      </c>
      <c r="L24" s="39">
        <v>428.09699999999998</v>
      </c>
      <c r="M24" s="39">
        <v>284.64</v>
      </c>
      <c r="N24" s="39">
        <v>100</v>
      </c>
      <c r="O24" s="39">
        <v>364.17615999999998</v>
      </c>
      <c r="P24" s="40">
        <v>10377.67316</v>
      </c>
      <c r="Q24" s="33"/>
      <c r="R24" s="33"/>
      <c r="S24" s="33"/>
      <c r="T24" s="33"/>
    </row>
    <row r="25" spans="1:20" ht="82.8" x14ac:dyDescent="0.3">
      <c r="A25" s="34" t="s">
        <v>54</v>
      </c>
      <c r="B25" s="39"/>
      <c r="C25" s="39"/>
      <c r="D25" s="39">
        <v>85.049000000000007</v>
      </c>
      <c r="E25" s="39"/>
      <c r="F25" s="39"/>
      <c r="G25" s="39"/>
      <c r="H25" s="39"/>
      <c r="I25" s="39">
        <v>81.721599999999995</v>
      </c>
      <c r="J25" s="39"/>
      <c r="K25" s="39">
        <v>388.60160000000002</v>
      </c>
      <c r="L25" s="39"/>
      <c r="M25" s="39"/>
      <c r="N25" s="39"/>
      <c r="O25" s="39">
        <v>572.5521</v>
      </c>
      <c r="P25" s="40">
        <v>1127.9242999999999</v>
      </c>
      <c r="Q25" s="33"/>
      <c r="R25" s="33"/>
      <c r="S25" s="33"/>
      <c r="T25" s="33"/>
    </row>
    <row r="26" spans="1:20" ht="138" x14ac:dyDescent="0.3">
      <c r="A26" s="34" t="s">
        <v>55</v>
      </c>
      <c r="B26" s="39">
        <v>80033.549400000004</v>
      </c>
      <c r="C26" s="39">
        <v>20000</v>
      </c>
      <c r="D26" s="39">
        <v>5959.0739999999996</v>
      </c>
      <c r="E26" s="39">
        <v>6200</v>
      </c>
      <c r="F26" s="39">
        <v>1600</v>
      </c>
      <c r="G26" s="39">
        <v>4945.1000000000004</v>
      </c>
      <c r="H26" s="39">
        <v>2578.94166</v>
      </c>
      <c r="I26" s="39">
        <v>600</v>
      </c>
      <c r="J26" s="39">
        <v>13509.12</v>
      </c>
      <c r="K26" s="39">
        <v>1669.18</v>
      </c>
      <c r="L26" s="39">
        <v>3341.7159999999999</v>
      </c>
      <c r="M26" s="39">
        <v>2786.15</v>
      </c>
      <c r="N26" s="39">
        <v>3934.3749699999998</v>
      </c>
      <c r="O26" s="39">
        <v>3230.6626099999999</v>
      </c>
      <c r="P26" s="40">
        <v>150387.86864</v>
      </c>
      <c r="Q26" s="33"/>
      <c r="R26" s="33"/>
      <c r="S26" s="33"/>
      <c r="T26" s="33"/>
    </row>
    <row r="27" spans="1:20" ht="82.8" x14ac:dyDescent="0.3">
      <c r="A27" s="34" t="s">
        <v>56</v>
      </c>
      <c r="B27" s="39">
        <v>30114.397700000001</v>
      </c>
      <c r="C27" s="39">
        <v>6672.3354099999997</v>
      </c>
      <c r="D27" s="39">
        <v>3865</v>
      </c>
      <c r="E27" s="39">
        <v>1476.75</v>
      </c>
      <c r="F27" s="39">
        <v>200</v>
      </c>
      <c r="G27" s="39"/>
      <c r="H27" s="39">
        <v>255.27</v>
      </c>
      <c r="I27" s="39"/>
      <c r="J27" s="39">
        <v>531.60709999999995</v>
      </c>
      <c r="K27" s="39">
        <v>663</v>
      </c>
      <c r="L27" s="39">
        <v>1700</v>
      </c>
      <c r="M27" s="39">
        <v>400</v>
      </c>
      <c r="N27" s="39">
        <v>1464.1555000000001</v>
      </c>
      <c r="O27" s="39">
        <v>1073.827</v>
      </c>
      <c r="P27" s="40">
        <v>48416.342709999997</v>
      </c>
      <c r="Q27" s="33"/>
      <c r="R27" s="33"/>
      <c r="S27" s="33"/>
      <c r="T27" s="33"/>
    </row>
    <row r="28" spans="1:20" ht="110.4" x14ac:dyDescent="0.3">
      <c r="A28" s="34" t="s">
        <v>57</v>
      </c>
      <c r="B28" s="39">
        <v>2747.8119999999999</v>
      </c>
      <c r="C28" s="39">
        <v>1612.7237600000001</v>
      </c>
      <c r="D28" s="39">
        <v>90</v>
      </c>
      <c r="E28" s="39">
        <v>166</v>
      </c>
      <c r="F28" s="39">
        <v>55</v>
      </c>
      <c r="G28" s="39">
        <v>232.64</v>
      </c>
      <c r="H28" s="39">
        <v>73.318799999999996</v>
      </c>
      <c r="I28" s="39">
        <v>27</v>
      </c>
      <c r="J28" s="39">
        <v>154.80000000000001</v>
      </c>
      <c r="K28" s="39">
        <v>61.271999999999998</v>
      </c>
      <c r="L28" s="39"/>
      <c r="M28" s="39">
        <v>112.83</v>
      </c>
      <c r="N28" s="39">
        <v>81.642169999999993</v>
      </c>
      <c r="O28" s="39">
        <v>120.48129</v>
      </c>
      <c r="P28" s="40">
        <v>5535.5200199999999</v>
      </c>
      <c r="Q28" s="33"/>
      <c r="R28" s="33"/>
      <c r="S28" s="33"/>
      <c r="T28" s="33"/>
    </row>
    <row r="29" spans="1:20" ht="82.8" x14ac:dyDescent="0.3">
      <c r="A29" s="34" t="s">
        <v>58</v>
      </c>
      <c r="B29" s="39">
        <v>1236.4312500000001</v>
      </c>
      <c r="C29" s="39">
        <v>2306.5867400000002</v>
      </c>
      <c r="D29" s="39"/>
      <c r="E29" s="39"/>
      <c r="F29" s="39"/>
      <c r="G29" s="39">
        <v>100.241</v>
      </c>
      <c r="H29" s="39"/>
      <c r="I29" s="39"/>
      <c r="J29" s="39">
        <v>51.7</v>
      </c>
      <c r="K29" s="39">
        <v>64.95</v>
      </c>
      <c r="L29" s="39"/>
      <c r="M29" s="39"/>
      <c r="N29" s="39"/>
      <c r="O29" s="39"/>
      <c r="P29" s="40">
        <v>3759.9089899999999</v>
      </c>
      <c r="Q29" s="33"/>
      <c r="R29" s="33"/>
      <c r="S29" s="33"/>
      <c r="T29" s="33"/>
    </row>
    <row r="30" spans="1:20" ht="96.6" x14ac:dyDescent="0.3">
      <c r="A30" s="34" t="s">
        <v>59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>
        <v>500</v>
      </c>
      <c r="P30" s="40">
        <v>500</v>
      </c>
      <c r="Q30" s="33"/>
      <c r="R30" s="33"/>
      <c r="S30" s="33"/>
      <c r="T30" s="33"/>
    </row>
    <row r="31" spans="1:20" ht="193.2" x14ac:dyDescent="0.3">
      <c r="A31" s="34" t="s">
        <v>60</v>
      </c>
      <c r="B31" s="39">
        <v>274.22000000000003</v>
      </c>
      <c r="C31" s="39">
        <v>147.58000000000001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40">
        <v>421.8</v>
      </c>
      <c r="Q31" s="33"/>
      <c r="R31" s="33"/>
      <c r="S31" s="33"/>
      <c r="T31" s="33"/>
    </row>
    <row r="32" spans="1:20" ht="110.4" x14ac:dyDescent="0.3">
      <c r="A32" s="34" t="s">
        <v>61</v>
      </c>
      <c r="B32" s="39">
        <v>598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40">
        <v>598</v>
      </c>
      <c r="Q32" s="33"/>
      <c r="R32" s="33"/>
      <c r="S32" s="33"/>
      <c r="T32" s="33"/>
    </row>
    <row r="33" spans="1:20" ht="110.4" x14ac:dyDescent="0.3">
      <c r="A33" s="34" t="s">
        <v>62</v>
      </c>
      <c r="B33" s="39"/>
      <c r="C33" s="39">
        <v>1903.6610000000001</v>
      </c>
      <c r="D33" s="39">
        <v>531.71900000000005</v>
      </c>
      <c r="E33" s="39">
        <v>1253.7539999999999</v>
      </c>
      <c r="F33" s="39">
        <v>224</v>
      </c>
      <c r="G33" s="39"/>
      <c r="H33" s="39">
        <v>699.73299999999995</v>
      </c>
      <c r="I33" s="39">
        <v>165</v>
      </c>
      <c r="J33" s="39">
        <v>420</v>
      </c>
      <c r="K33" s="39">
        <v>513.34799999999996</v>
      </c>
      <c r="L33" s="39"/>
      <c r="M33" s="39">
        <v>210.30072999999999</v>
      </c>
      <c r="N33" s="39"/>
      <c r="O33" s="39"/>
      <c r="P33" s="40">
        <v>5921.5157300000001</v>
      </c>
      <c r="Q33" s="33"/>
      <c r="R33" s="33"/>
      <c r="S33" s="33"/>
      <c r="T33" s="33"/>
    </row>
    <row r="34" spans="1:20" ht="55.2" x14ac:dyDescent="0.3">
      <c r="A34" s="34" t="s">
        <v>63</v>
      </c>
      <c r="B34" s="39"/>
      <c r="C34" s="39"/>
      <c r="D34" s="39"/>
      <c r="E34" s="39"/>
      <c r="F34" s="39"/>
      <c r="G34" s="39"/>
      <c r="H34" s="39"/>
      <c r="I34" s="39"/>
      <c r="J34" s="39">
        <v>980</v>
      </c>
      <c r="K34" s="39"/>
      <c r="L34" s="39"/>
      <c r="M34" s="39"/>
      <c r="N34" s="39"/>
      <c r="O34" s="39"/>
      <c r="P34" s="40">
        <v>980</v>
      </c>
      <c r="Q34" s="33"/>
      <c r="R34" s="33"/>
      <c r="S34" s="33"/>
      <c r="T34" s="33"/>
    </row>
    <row r="35" spans="1:20" ht="55.2" x14ac:dyDescent="0.3">
      <c r="A35" s="34" t="s">
        <v>64</v>
      </c>
      <c r="B35" s="39"/>
      <c r="C35" s="39">
        <v>11863.159439999999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>
        <v>11863.159439999999</v>
      </c>
      <c r="Q35" s="33"/>
      <c r="R35" s="33"/>
      <c r="S35" s="33"/>
      <c r="T35" s="33"/>
    </row>
    <row r="36" spans="1:20" ht="55.2" x14ac:dyDescent="0.3">
      <c r="A36" s="34" t="s">
        <v>65</v>
      </c>
      <c r="B36" s="39">
        <v>1285.30801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40">
        <v>1285.30801</v>
      </c>
      <c r="Q36" s="33"/>
      <c r="R36" s="33"/>
      <c r="S36" s="33"/>
      <c r="T36" s="33"/>
    </row>
    <row r="37" spans="1:20" ht="55.2" x14ac:dyDescent="0.3">
      <c r="A37" s="34" t="s">
        <v>66</v>
      </c>
      <c r="B37" s="39"/>
      <c r="C37" s="39"/>
      <c r="D37" s="39"/>
      <c r="E37" s="39"/>
      <c r="F37" s="39"/>
      <c r="G37" s="39"/>
      <c r="H37" s="39"/>
      <c r="I37" s="39"/>
      <c r="J37" s="39">
        <v>41738</v>
      </c>
      <c r="K37" s="39"/>
      <c r="L37" s="39"/>
      <c r="M37" s="39"/>
      <c r="N37" s="39"/>
      <c r="O37" s="39"/>
      <c r="P37" s="40">
        <v>41738</v>
      </c>
      <c r="Q37" s="33"/>
      <c r="R37" s="33"/>
      <c r="S37" s="33"/>
      <c r="T37" s="33"/>
    </row>
    <row r="38" spans="1:20" ht="41.4" x14ac:dyDescent="0.3">
      <c r="A38" s="34" t="s">
        <v>67</v>
      </c>
      <c r="B38" s="39">
        <v>52.321060000000003</v>
      </c>
      <c r="C38" s="39">
        <v>156.96317999999999</v>
      </c>
      <c r="D38" s="39"/>
      <c r="E38" s="39">
        <v>26.160530000000001</v>
      </c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40">
        <v>235.44477000000001</v>
      </c>
      <c r="Q38" s="33"/>
      <c r="R38" s="33"/>
      <c r="S38" s="33"/>
      <c r="T38" s="33"/>
    </row>
    <row r="39" spans="1:20" ht="41.4" x14ac:dyDescent="0.3">
      <c r="A39" s="34" t="s">
        <v>68</v>
      </c>
      <c r="B39" s="39"/>
      <c r="C39" s="39">
        <v>4.0099999999999997E-3</v>
      </c>
      <c r="D39" s="39"/>
      <c r="E39" s="39"/>
      <c r="F39" s="39"/>
      <c r="G39" s="39"/>
      <c r="H39" s="39"/>
      <c r="I39" s="39"/>
      <c r="J39" s="39">
        <v>5600</v>
      </c>
      <c r="K39" s="39"/>
      <c r="L39" s="39"/>
      <c r="M39" s="39"/>
      <c r="N39" s="39"/>
      <c r="O39" s="39"/>
      <c r="P39" s="40">
        <v>5600.0040099999997</v>
      </c>
      <c r="Q39" s="33"/>
      <c r="R39" s="33"/>
      <c r="S39" s="33"/>
      <c r="T39" s="33"/>
    </row>
    <row r="40" spans="1:20" ht="69" x14ac:dyDescent="0.3">
      <c r="A40" s="34" t="s">
        <v>69</v>
      </c>
      <c r="B40" s="39">
        <v>40183.962090000001</v>
      </c>
      <c r="C40" s="39">
        <v>31096.251690000001</v>
      </c>
      <c r="D40" s="39">
        <v>2037.6</v>
      </c>
      <c r="E40" s="39"/>
      <c r="F40" s="39"/>
      <c r="G40" s="39">
        <v>2541.9920000000002</v>
      </c>
      <c r="H40" s="39">
        <v>12.417999999999999</v>
      </c>
      <c r="I40" s="39"/>
      <c r="J40" s="39">
        <v>2184.8599199999999</v>
      </c>
      <c r="K40" s="39"/>
      <c r="L40" s="39">
        <v>1447.98777</v>
      </c>
      <c r="M40" s="39"/>
      <c r="N40" s="39"/>
      <c r="O40" s="39"/>
      <c r="P40" s="40">
        <v>79505.071469999995</v>
      </c>
      <c r="Q40" s="33"/>
      <c r="R40" s="33"/>
      <c r="S40" s="33"/>
      <c r="T40" s="33"/>
    </row>
    <row r="41" spans="1:20" x14ac:dyDescent="0.3">
      <c r="A41" s="31" t="s">
        <v>70</v>
      </c>
      <c r="B41" s="40">
        <f>SUM(B4:B40)</f>
        <v>575444.28561000014</v>
      </c>
      <c r="C41" s="62">
        <f t="shared" ref="C41:O41" si="0">SUM(C4:C40)</f>
        <v>264541.66480999993</v>
      </c>
      <c r="D41" s="62">
        <f t="shared" si="0"/>
        <v>74355.510999999999</v>
      </c>
      <c r="E41" s="62">
        <f t="shared" si="0"/>
        <v>46752.452530000002</v>
      </c>
      <c r="F41" s="62">
        <f t="shared" si="0"/>
        <v>27677.892</v>
      </c>
      <c r="G41" s="62">
        <f t="shared" si="0"/>
        <v>74033.232329999999</v>
      </c>
      <c r="H41" s="62">
        <f t="shared" si="0"/>
        <v>27350.521700000001</v>
      </c>
      <c r="I41" s="62">
        <f t="shared" si="0"/>
        <v>18003.30111</v>
      </c>
      <c r="J41" s="62">
        <f t="shared" si="0"/>
        <v>136306.35464000001</v>
      </c>
      <c r="K41" s="62">
        <f t="shared" si="0"/>
        <v>26538.093360000006</v>
      </c>
      <c r="L41" s="62">
        <f t="shared" si="0"/>
        <v>94804.941310000009</v>
      </c>
      <c r="M41" s="62">
        <f t="shared" si="0"/>
        <v>61157.147870000001</v>
      </c>
      <c r="N41" s="62">
        <f t="shared" si="0"/>
        <v>47744.05863</v>
      </c>
      <c r="O41" s="62">
        <f t="shared" si="0"/>
        <v>48029.372430000003</v>
      </c>
      <c r="P41" s="40">
        <f>SUM(P4:P40)</f>
        <v>1522738.8293300001</v>
      </c>
      <c r="Q41" s="32"/>
      <c r="R41" s="32"/>
      <c r="S41" s="32"/>
      <c r="T41" s="32"/>
    </row>
  </sheetData>
  <pageMargins left="0.23622047244094491" right="0.23622047244094491" top="0.38" bottom="0.42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Бюджетополучатели</vt:lpstr>
      <vt:lpstr>Муниципальные районы</vt:lpstr>
      <vt:lpstr>EndData</vt:lpstr>
      <vt:lpstr>EndData1</vt:lpstr>
      <vt:lpstr>EndData2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2017-10-23T04:51:20Z</dcterms:modified>
</cp:coreProperties>
</file>