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65" windowWidth="14805" windowHeight="7950"/>
  </bookViews>
  <sheets>
    <sheet name="Бюджетополучатели" sheetId="1" r:id="rId1"/>
    <sheet name="Муниципальные районы" sheetId="2" r:id="rId2"/>
  </sheets>
  <definedNames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Бюджетополучатели!$E$7</definedName>
    <definedName name="_xlnm.Print_Titles" localSheetId="0">Бюджетополучатели!$20:$21</definedName>
    <definedName name="_xlnm.Print_Titles" localSheetId="1">'Муниципальные районы'!$1:$3</definedName>
    <definedName name="_xlnm.Print_Area" localSheetId="0">Бюджетополучатели!$A$1:$D$66</definedName>
    <definedName name="_xlnm.Print_Area" localSheetId="1">'Муниципальные районы'!$A$1:$P$44</definedName>
  </definedNames>
  <calcPr calcId="162913"/>
</workbook>
</file>

<file path=xl/calcChain.xml><?xml version="1.0" encoding="utf-8"?>
<calcChain xmlns="http://schemas.openxmlformats.org/spreadsheetml/2006/main">
  <c r="D6" i="1" l="1"/>
  <c r="D9" i="1" l="1"/>
  <c r="D13" i="1" l="1"/>
  <c r="D10" i="1"/>
  <c r="H1" i="1" l="1"/>
  <c r="F1" i="1" l="1"/>
  <c r="E6" i="1" s="1"/>
  <c r="A2" i="1" s="1"/>
  <c r="E3" i="1" l="1"/>
  <c r="G3" i="1" s="1"/>
  <c r="A11" i="1" s="1"/>
  <c r="F3" i="1" l="1"/>
  <c r="A2" i="2"/>
  <c r="G1" i="1" l="1"/>
  <c r="A5" i="1" s="1"/>
  <c r="G2" i="1"/>
  <c r="F2" i="1"/>
</calcChain>
</file>

<file path=xl/sharedStrings.xml><?xml version="1.0" encoding="utf-8"?>
<sst xmlns="http://schemas.openxmlformats.org/spreadsheetml/2006/main" count="119" uniqueCount="118">
  <si>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</si>
  <si>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</si>
  <si>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</si>
  <si>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</si>
  <si>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</si>
  <si>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</si>
  <si>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</si>
  <si>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</si>
  <si>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</si>
  <si>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</si>
  <si>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</si>
  <si>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</si>
  <si>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</si>
  <si>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</si>
  <si>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из них:</t>
  </si>
  <si>
    <t>целевые средства: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</si>
  <si>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</si>
  <si>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</si>
  <si>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</si>
  <si>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</si>
  <si>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</si>
  <si>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</si>
  <si>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</si>
  <si>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</si>
  <si>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</si>
  <si>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</si>
  <si>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</si>
  <si>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</si>
  <si>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</si>
  <si>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</si>
  <si>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</si>
  <si>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</si>
  <si>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</si>
  <si>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</si>
  <si>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</si>
  <si>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</si>
  <si>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</si>
  <si>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</si>
  <si>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</si>
  <si>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</si>
  <si>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</si>
  <si>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</si>
  <si>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</si>
  <si>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</si>
  <si>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</si>
  <si>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</si>
  <si>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</si>
  <si>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</si>
  <si>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</si>
  <si>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</si>
  <si>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</si>
  <si>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</si>
  <si>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</si>
  <si>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Иные межбюджетные трансферты на  поддержку экономического и социального развития коренных малочисленных народов Севера, Сибири и Дальнего Востока Российской Федерации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</si>
  <si>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</si>
  <si>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</si>
  <si>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</si>
  <si>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</si>
  <si>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</si>
  <si>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</si>
  <si>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Иные межбюджетные трансферты на оснащение образовательных учреждений Петропавловск-Камчатского городского округа автоматическими приборами погодного регулирования, а также оборудованием для комфортного пребывания детей в образовательных учреждениях в межотопительный период</t>
  </si>
  <si>
    <t>Иные межбюджетные трансферты на повышение оплаты труда работникам муниципальных учреждений культуры, определенных Указом Президента Российской Федерации от 07.05.2012 № 597 "О мероприятиях по реализации государственной социальной политики", финансируемых из местных бюджетов</t>
  </si>
  <si>
    <t>Иные межбюджетные трансферты на ремонт сетей тепло и водоснабжения в с. Тигиль Тигильского района</t>
  </si>
  <si>
    <t>Иные межбюджетные трансферты на  монтаж емкости под холодную воду котельной "Центральная" по ул. Строительная 1  в с. Апача Усть-Большерецкого района</t>
  </si>
  <si>
    <t>Иные межбюджетные трансферты на выполнение работ по благоустройству территорий, на которых располагаются объекты социальной инфраструктуры</t>
  </si>
  <si>
    <t>Расходы, связанные с особым режимом безопасного функционирования закрытых административно-территориальных образований</t>
  </si>
  <si>
    <t>Осуществление первичного воинского учета на территориях, где отсутствуют военные комиссариаты</t>
  </si>
  <si>
    <t>Выплата единовременного пособия при всех формах устройства детей, лишенных родительского попечения, в семью</t>
  </si>
  <si>
    <t>Обеспечение жильем молодых семей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</si>
  <si>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</si>
  <si>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</si>
  <si>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</si>
  <si>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</si>
  <si>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</si>
  <si>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</si>
  <si>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</si>
  <si>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</si>
  <si>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</si>
  <si>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</si>
  <si>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</si>
  <si>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</si>
  <si>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молодежной политики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</si>
  <si>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</si>
  <si>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</si>
  <si>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</si>
  <si>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</si>
  <si>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Агентство по информатизации и связи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</si>
  <si>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</si>
  <si>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</si>
  <si>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</si>
  <si>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</si>
  <si>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</si>
  <si>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</si>
  <si>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</si>
  <si>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</si>
  <si>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</si>
  <si>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</si>
  <si>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</si>
  <si>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</si>
  <si>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</si>
  <si>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</si>
  <si>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</si>
  <si>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</si>
  <si>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</si>
  <si>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</si>
  <si>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Камчатского края</t>
  </si>
  <si>
    <t>Агентство лесного хозяйства и охраны животного мира Камчатского края</t>
  </si>
  <si>
    <t>Агентство по туризму и внешним связям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</si>
  <si>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</si>
  <si>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</si>
  <si>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инвестиций и предпринимательства Камчатского края</t>
  </si>
  <si>
    <t>Агентство по обращению с отходами Камчатского края</t>
  </si>
  <si>
    <t>Служба охраны объектов культурного наследия Камчатского края</t>
  </si>
  <si>
    <t>31.10.2017</t>
  </si>
  <si>
    <t>01.10.2017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</si>
  <si>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организаций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</si>
  <si>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Иные межбюджетные трансферты на обеспечение деятельности депутатов Государственной Думы и их помощников в избирательных округах по депутатам Государственной Думы и их помощникам в рамках непрограммного направления деятельности "Государственная Дума Федерального Собрания Российской Федерации"</t>
  </si>
  <si>
    <t>Прочие безвозмездные поступления в бюджеты субъектов Российской Федерации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</si>
</sst>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4" fillId="0" borderId="0"/>
    <xf numFmtId="0" fontId="1" fillId="0" borderId="0"/>
    <xf numFmtId="0" fontId="23" fillId="0" borderId="0"/>
  </cellStyleXfs>
  <cellXfs count="66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5" fillId="0" borderId="0" xfId="0" applyFont="1" applyBorder="1" applyAlignment="1">
      <alignment horizontal="right"/>
    </xf>
    <xf numFmtId="164" fontId="4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49" fontId="4" fillId="0" borderId="4" xfId="0" applyNumberFormat="1" applyFont="1" applyBorder="1" applyAlignment="1">
      <alignment horizontal="left" vertical="center" wrapText="1"/>
    </xf>
    <xf numFmtId="0" fontId="7" fillId="2" borderId="0" xfId="0" applyFont="1" applyFill="1" applyBorder="1" applyAlignment="1"/>
    <xf numFmtId="164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0" fontId="12" fillId="0" borderId="0" xfId="0" applyFont="1"/>
    <xf numFmtId="0" fontId="13" fillId="2" borderId="0" xfId="0" applyFont="1" applyFill="1" applyBorder="1" applyAlignment="1"/>
    <xf numFmtId="0" fontId="14" fillId="0" borderId="4" xfId="0" applyFont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164" fontId="3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wrapText="1"/>
    </xf>
    <xf numFmtId="0" fontId="17" fillId="0" borderId="4" xfId="0" applyFont="1" applyFill="1" applyBorder="1" applyAlignment="1">
      <alignment horizontal="center" vertical="top" wrapText="1"/>
    </xf>
    <xf numFmtId="49" fontId="17" fillId="0" borderId="4" xfId="0" applyNumberFormat="1" applyFont="1" applyBorder="1" applyAlignment="1">
      <alignment horizontal="left" vertical="center" wrapText="1"/>
    </xf>
    <xf numFmtId="0" fontId="20" fillId="0" borderId="0" xfId="0" applyNumberFormat="1" applyFont="1"/>
    <xf numFmtId="0" fontId="20" fillId="0" borderId="0" xfId="0" applyFont="1"/>
    <xf numFmtId="14" fontId="20" fillId="0" borderId="0" xfId="0" applyNumberFormat="1" applyFont="1"/>
    <xf numFmtId="49" fontId="6" fillId="2" borderId="4" xfId="0" applyNumberFormat="1" applyFont="1" applyFill="1" applyBorder="1" applyAlignment="1">
      <alignment horizontal="left" wrapText="1"/>
    </xf>
    <xf numFmtId="0" fontId="21" fillId="0" borderId="0" xfId="0" applyFont="1"/>
    <xf numFmtId="0" fontId="22" fillId="0" borderId="0" xfId="0" applyFont="1"/>
    <xf numFmtId="0" fontId="22" fillId="0" borderId="4" xfId="0" applyFont="1" applyBorder="1" applyAlignment="1">
      <alignment horizontal="left" vertical="center" wrapText="1"/>
    </xf>
    <xf numFmtId="164" fontId="11" fillId="2" borderId="4" xfId="0" applyNumberFormat="1" applyFont="1" applyFill="1" applyBorder="1" applyAlignment="1">
      <alignment horizontal="center" vertical="center" wrapText="1"/>
    </xf>
    <xf numFmtId="164" fontId="11" fillId="2" borderId="4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17" fillId="0" borderId="4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164" fontId="25" fillId="0" borderId="4" xfId="0" applyNumberFormat="1" applyFont="1" applyFill="1" applyBorder="1" applyAlignment="1">
      <alignment horizontal="right" wrapText="1"/>
    </xf>
    <xf numFmtId="0" fontId="0" fillId="0" borderId="0" xfId="0"/>
    <xf numFmtId="164" fontId="4" fillId="0" borderId="4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164" fontId="3" fillId="0" borderId="0" xfId="0" applyNumberFormat="1" applyFont="1" applyFill="1" applyBorder="1" applyAlignment="1">
      <alignment horizontal="right" wrapText="1"/>
    </xf>
    <xf numFmtId="164" fontId="18" fillId="0" borderId="0" xfId="0" applyNumberFormat="1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0" fontId="17" fillId="0" borderId="4" xfId="0" applyFont="1" applyBorder="1" applyAlignment="1">
      <alignment horizontal="left"/>
    </xf>
    <xf numFmtId="164" fontId="18" fillId="0" borderId="4" xfId="0" applyNumberFormat="1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left" wrapText="1"/>
    </xf>
    <xf numFmtId="164" fontId="4" fillId="0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left" wrapText="1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tabSelected="1" view="pageBreakPreview" zoomScaleNormal="100" zoomScaleSheetLayoutView="100" workbookViewId="0">
      <selection activeCell="D6" sqref="D6"/>
    </sheetView>
  </sheetViews>
  <sheetFormatPr defaultRowHeight="15" x14ac:dyDescent="0.25"/>
  <cols>
    <col min="1" max="1" width="69.28515625" customWidth="1"/>
    <col min="2" max="2" width="18.140625" customWidth="1"/>
    <col min="3" max="3" width="20.28515625" customWidth="1"/>
    <col min="4" max="4" width="16.5703125" customWidth="1"/>
    <col min="5" max="5" width="12.5703125" customWidth="1"/>
    <col min="6" max="6" width="16" bestFit="1" customWidth="1"/>
    <col min="8" max="8" width="10.140625" bestFit="1" customWidth="1"/>
  </cols>
  <sheetData>
    <row r="1" spans="1:8" ht="15.75" x14ac:dyDescent="0.25">
      <c r="A1" s="62" t="s">
        <v>9</v>
      </c>
      <c r="B1" s="62"/>
      <c r="C1" s="62"/>
      <c r="D1" s="62"/>
      <c r="E1" s="28" t="s">
        <v>114</v>
      </c>
      <c r="F1" s="29" t="str">
        <f>TEXT(E1,"[$-FC19]ММ")</f>
        <v>10</v>
      </c>
      <c r="G1" s="29" t="str">
        <f>TEXT(E1,"[$-FC19]ДД.ММ.ГГГ \г")</f>
        <v>01.10.2017 г</v>
      </c>
      <c r="H1" s="29" t="str">
        <f>TEXT(E1,"[$-FC19]ГГГГ")</f>
        <v>2017</v>
      </c>
    </row>
    <row r="2" spans="1:8" ht="15.75" x14ac:dyDescent="0.25">
      <c r="A2" s="62" t="str">
        <f>CONCATENATE("доходов и расходов краевого бюджета за ",period," ",H1," года")</f>
        <v>доходов и расходов краевого бюджета за октябрь 2017 года</v>
      </c>
      <c r="B2" s="62"/>
      <c r="C2" s="62"/>
      <c r="D2" s="62"/>
      <c r="E2" s="28" t="s">
        <v>113</v>
      </c>
      <c r="F2" s="29" t="str">
        <f>TEXT(E2,"[$-FC19]ДД ММММ ГГГ \г")</f>
        <v>31 октября 2017 г</v>
      </c>
      <c r="G2" s="29" t="str">
        <f>TEXT(E2,"[$-FC19]ДД.ММ.ГГГ \г")</f>
        <v>31.10.2017 г</v>
      </c>
      <c r="H2" s="30"/>
    </row>
    <row r="3" spans="1:8" x14ac:dyDescent="0.25">
      <c r="A3" s="1"/>
      <c r="B3" s="2"/>
      <c r="C3" s="2"/>
      <c r="D3" s="3"/>
      <c r="E3" s="29">
        <f>EndData1+1</f>
        <v>43040</v>
      </c>
      <c r="F3" s="29" t="str">
        <f>TEXT(E3,"[$-FC19]ДД ММММ ГГГ \г")</f>
        <v>01 ноября 2017 г</v>
      </c>
      <c r="G3" s="29" t="str">
        <f>TEXT(E3,"[$-FC19]ДД.ММ.ГГГ \г")</f>
        <v>01.11.2017 г</v>
      </c>
      <c r="H3" s="29"/>
    </row>
    <row r="4" spans="1:8" x14ac:dyDescent="0.25">
      <c r="A4" s="4"/>
      <c r="B4" s="5"/>
      <c r="C4" s="5"/>
      <c r="D4" s="6" t="s">
        <v>0</v>
      </c>
      <c r="E4" s="29"/>
      <c r="F4" s="29"/>
      <c r="G4" s="29"/>
      <c r="H4" s="29"/>
    </row>
    <row r="5" spans="1:8" x14ac:dyDescent="0.25">
      <c r="A5" s="63" t="str">
        <f>CONCATENATE("Остаток средств на ",G1,"ода")</f>
        <v>Остаток средств на 01.10.2017 года</v>
      </c>
      <c r="B5" s="64"/>
      <c r="C5" s="64"/>
      <c r="D5" s="44">
        <v>1732663.9</v>
      </c>
      <c r="E5" s="30"/>
      <c r="F5" s="29"/>
      <c r="G5" s="29"/>
      <c r="H5" s="29"/>
    </row>
    <row r="6" spans="1:8" x14ac:dyDescent="0.25">
      <c r="A6" s="54" t="s">
        <v>1</v>
      </c>
      <c r="B6" s="55"/>
      <c r="C6" s="55"/>
      <c r="D6" s="7">
        <f>D9-D7</f>
        <v>2287239.8010600004</v>
      </c>
      <c r="E6" s="29" t="str">
        <f>IF(F1="01","январь",(IF(F1="02","февраль",(IF(F1="03","март",(IF(F1="04","апрель",(IF(F1="05","май",(IF(F1="06","июнь",(IF(F1="07","июль",(IF(F1="08","август",(IF(F1="09","сентябрь",(IF(F1="08","август",(IF(F1="09","сентябрь",(IF(F1="10","октябрь",(IF(F1="11","ноябрь","декабрь")))))))))))))))))))))))))</f>
        <v>октябрь</v>
      </c>
      <c r="F6" s="29"/>
      <c r="G6" s="29"/>
      <c r="H6" s="29"/>
    </row>
    <row r="7" spans="1:8" x14ac:dyDescent="0.25">
      <c r="A7" s="56" t="s">
        <v>10</v>
      </c>
      <c r="B7" s="55"/>
      <c r="C7" s="55"/>
      <c r="D7" s="9">
        <v>3950869</v>
      </c>
      <c r="E7" s="29"/>
      <c r="F7" s="29"/>
      <c r="G7" s="29"/>
      <c r="H7" s="29"/>
    </row>
    <row r="8" spans="1:8" x14ac:dyDescent="0.25">
      <c r="A8" s="56" t="s">
        <v>11</v>
      </c>
      <c r="B8" s="55"/>
      <c r="C8" s="55"/>
      <c r="D8" s="9">
        <v>833359.6</v>
      </c>
    </row>
    <row r="9" spans="1:8" x14ac:dyDescent="0.25">
      <c r="A9" s="57" t="s">
        <v>12</v>
      </c>
      <c r="B9" s="58"/>
      <c r="C9" s="58"/>
      <c r="D9" s="48">
        <f>D11-D5+D10</f>
        <v>6238108.8010600004</v>
      </c>
    </row>
    <row r="10" spans="1:8" x14ac:dyDescent="0.25">
      <c r="A10" s="57" t="s">
        <v>13</v>
      </c>
      <c r="B10" s="58"/>
      <c r="C10" s="58"/>
      <c r="D10" s="48">
        <f>B64+'Муниципальные районы'!P41</f>
        <v>5908325.7010599999</v>
      </c>
    </row>
    <row r="11" spans="1:8" x14ac:dyDescent="0.25">
      <c r="A11" s="65" t="str">
        <f>CONCATENATE("Остатки средств на ",G3,"ода")</f>
        <v>Остатки средств на 01.11.2017 года</v>
      </c>
      <c r="B11" s="54"/>
      <c r="C11" s="54"/>
      <c r="D11" s="8">
        <v>2062447</v>
      </c>
    </row>
    <row r="12" spans="1:8" x14ac:dyDescent="0.25">
      <c r="A12" s="59" t="s">
        <v>14</v>
      </c>
      <c r="B12" s="60"/>
      <c r="C12" s="60"/>
      <c r="D12" s="8"/>
    </row>
    <row r="13" spans="1:8" x14ac:dyDescent="0.25">
      <c r="A13" s="59" t="s">
        <v>15</v>
      </c>
      <c r="B13" s="60"/>
      <c r="C13" s="60"/>
      <c r="D13" s="41">
        <f>SUM(D14:D16)</f>
        <v>1225.2</v>
      </c>
    </row>
    <row r="14" spans="1:8" s="42" customFormat="1" ht="63" customHeight="1" x14ac:dyDescent="0.25">
      <c r="A14" s="61" t="s">
        <v>115</v>
      </c>
      <c r="B14" s="54"/>
      <c r="C14" s="54"/>
      <c r="D14" s="43">
        <v>400.4</v>
      </c>
    </row>
    <row r="15" spans="1:8" s="42" customFormat="1" ht="51.75" customHeight="1" x14ac:dyDescent="0.25">
      <c r="A15" s="61" t="s">
        <v>116</v>
      </c>
      <c r="B15" s="54"/>
      <c r="C15" s="54"/>
      <c r="D15" s="43">
        <v>56.3</v>
      </c>
    </row>
    <row r="16" spans="1:8" s="42" customFormat="1" ht="15" customHeight="1" x14ac:dyDescent="0.25">
      <c r="A16" s="61" t="s">
        <v>117</v>
      </c>
      <c r="B16" s="54"/>
      <c r="C16" s="54"/>
      <c r="D16" s="43">
        <v>768.5</v>
      </c>
    </row>
    <row r="17" spans="1:4" s="42" customFormat="1" x14ac:dyDescent="0.25">
      <c r="A17" s="46"/>
      <c r="B17" s="47"/>
      <c r="C17" s="47"/>
      <c r="D17" s="45"/>
    </row>
    <row r="18" spans="1:4" x14ac:dyDescent="0.25">
      <c r="A18" s="23"/>
      <c r="B18" s="24"/>
      <c r="C18" s="24"/>
      <c r="D18" s="22"/>
    </row>
    <row r="19" spans="1:4" x14ac:dyDescent="0.25">
      <c r="A19" s="25" t="s">
        <v>16</v>
      </c>
      <c r="B19" s="10"/>
      <c r="C19" s="10"/>
      <c r="D19" s="11"/>
    </row>
    <row r="20" spans="1:4" x14ac:dyDescent="0.25">
      <c r="A20" s="49" t="s">
        <v>17</v>
      </c>
      <c r="B20" s="51" t="s">
        <v>2</v>
      </c>
      <c r="C20" s="52" t="s">
        <v>3</v>
      </c>
      <c r="D20" s="53"/>
    </row>
    <row r="21" spans="1:4" ht="90" customHeight="1" x14ac:dyDescent="0.25">
      <c r="A21" s="50"/>
      <c r="B21" s="51"/>
      <c r="C21" s="26" t="s">
        <v>4</v>
      </c>
      <c r="D21" s="26" t="s">
        <v>5</v>
      </c>
    </row>
    <row r="22" spans="1:4" x14ac:dyDescent="0.25">
      <c r="A22" s="12" t="s">
        <v>71</v>
      </c>
      <c r="B22" s="37">
        <v>17351.874530000001</v>
      </c>
      <c r="C22" s="37">
        <v>10901.0664</v>
      </c>
      <c r="D22" s="37">
        <v>2766.16399</v>
      </c>
    </row>
    <row r="23" spans="1:4" x14ac:dyDescent="0.25">
      <c r="A23" s="12" t="s">
        <v>72</v>
      </c>
      <c r="B23" s="37">
        <v>2180.4514199999999</v>
      </c>
      <c r="C23" s="37">
        <v>1445.9176500000001</v>
      </c>
      <c r="D23" s="37">
        <v>26</v>
      </c>
    </row>
    <row r="24" spans="1:4" x14ac:dyDescent="0.25">
      <c r="A24" s="12" t="s">
        <v>73</v>
      </c>
      <c r="B24" s="37">
        <v>2294.4346799999998</v>
      </c>
      <c r="C24" s="37">
        <v>1795.6750300000001</v>
      </c>
      <c r="D24" s="37">
        <v>498.75965000000002</v>
      </c>
    </row>
    <row r="25" spans="1:4" x14ac:dyDescent="0.25">
      <c r="A25" s="12" t="s">
        <v>74</v>
      </c>
      <c r="B25" s="37">
        <v>117493.50216</v>
      </c>
      <c r="C25" s="37">
        <v>15006.8251</v>
      </c>
      <c r="D25" s="37">
        <v>4193.4427800000003</v>
      </c>
    </row>
    <row r="26" spans="1:4" ht="30" x14ac:dyDescent="0.25">
      <c r="A26" s="12" t="s">
        <v>75</v>
      </c>
      <c r="B26" s="37">
        <v>69422.04161</v>
      </c>
      <c r="C26" s="37">
        <v>3776.02925</v>
      </c>
      <c r="D26" s="37">
        <v>885.44637</v>
      </c>
    </row>
    <row r="27" spans="1:4" x14ac:dyDescent="0.25">
      <c r="A27" s="12" t="s">
        <v>76</v>
      </c>
      <c r="B27" s="37">
        <v>9980.6878699999997</v>
      </c>
      <c r="C27" s="37">
        <v>1185.0200400000001</v>
      </c>
      <c r="D27" s="37">
        <v>418.54395</v>
      </c>
    </row>
    <row r="28" spans="1:4" x14ac:dyDescent="0.25">
      <c r="A28" s="12" t="s">
        <v>77</v>
      </c>
      <c r="B28" s="37">
        <v>1320.29558</v>
      </c>
      <c r="C28" s="37">
        <v>670.46853999999996</v>
      </c>
      <c r="D28" s="37">
        <v>236.68781000000001</v>
      </c>
    </row>
    <row r="29" spans="1:4" ht="30" x14ac:dyDescent="0.25">
      <c r="A29" s="12" t="s">
        <v>78</v>
      </c>
      <c r="B29" s="37">
        <v>450581.63562999998</v>
      </c>
      <c r="C29" s="37">
        <v>1058.40515</v>
      </c>
      <c r="D29" s="37">
        <v>707.41616999999997</v>
      </c>
    </row>
    <row r="30" spans="1:4" x14ac:dyDescent="0.25">
      <c r="A30" s="12" t="s">
        <v>79</v>
      </c>
      <c r="B30" s="37">
        <v>32452.224590000002</v>
      </c>
      <c r="C30" s="37">
        <v>3462.12626</v>
      </c>
      <c r="D30" s="37">
        <v>806.39811999999995</v>
      </c>
    </row>
    <row r="31" spans="1:4" x14ac:dyDescent="0.25">
      <c r="A31" s="12" t="s">
        <v>80</v>
      </c>
      <c r="B31" s="37">
        <v>276699.99897000002</v>
      </c>
      <c r="C31" s="37">
        <v>4470.6261699999995</v>
      </c>
      <c r="D31" s="37">
        <v>995.62147000000004</v>
      </c>
    </row>
    <row r="32" spans="1:4" x14ac:dyDescent="0.25">
      <c r="A32" s="12" t="s">
        <v>81</v>
      </c>
      <c r="B32" s="37">
        <v>381168.34005</v>
      </c>
      <c r="C32" s="37">
        <v>3001.9554600000001</v>
      </c>
      <c r="D32" s="37">
        <v>-23.74352</v>
      </c>
    </row>
    <row r="33" spans="1:4" x14ac:dyDescent="0.25">
      <c r="A33" s="12" t="s">
        <v>82</v>
      </c>
      <c r="B33" s="37">
        <v>911586.23227000004</v>
      </c>
      <c r="C33" s="37">
        <v>10624.12176</v>
      </c>
      <c r="D33" s="37">
        <v>2763.85113</v>
      </c>
    </row>
    <row r="34" spans="1:4" x14ac:dyDescent="0.25">
      <c r="A34" s="12" t="s">
        <v>83</v>
      </c>
      <c r="B34" s="37">
        <v>532481.82695000002</v>
      </c>
      <c r="C34" s="37">
        <v>15006.612429999999</v>
      </c>
      <c r="D34" s="37">
        <v>4594.5039100000004</v>
      </c>
    </row>
    <row r="35" spans="1:4" x14ac:dyDescent="0.25">
      <c r="A35" s="12" t="s">
        <v>84</v>
      </c>
      <c r="B35" s="37">
        <v>62555.935060000003</v>
      </c>
      <c r="C35" s="37">
        <v>1699.6460199999999</v>
      </c>
      <c r="D35" s="37">
        <v>535.29903999999999</v>
      </c>
    </row>
    <row r="36" spans="1:4" ht="30" x14ac:dyDescent="0.25">
      <c r="A36" s="12" t="s">
        <v>85</v>
      </c>
      <c r="B36" s="37">
        <v>83968.226500000004</v>
      </c>
      <c r="C36" s="37">
        <v>44233.992630000001</v>
      </c>
      <c r="D36" s="37">
        <v>12807.403550000001</v>
      </c>
    </row>
    <row r="37" spans="1:4" x14ac:dyDescent="0.25">
      <c r="A37" s="12" t="s">
        <v>86</v>
      </c>
      <c r="B37" s="37">
        <v>19692.01095</v>
      </c>
      <c r="C37" s="37">
        <v>841.55906000000004</v>
      </c>
      <c r="D37" s="37">
        <v>143.17532</v>
      </c>
    </row>
    <row r="38" spans="1:4" ht="30" x14ac:dyDescent="0.25">
      <c r="A38" s="12" t="s">
        <v>87</v>
      </c>
      <c r="B38" s="37">
        <v>18572.031470000002</v>
      </c>
      <c r="C38" s="37">
        <v>1533.23489</v>
      </c>
      <c r="D38" s="37">
        <v>35.707009999999997</v>
      </c>
    </row>
    <row r="39" spans="1:4" x14ac:dyDescent="0.25">
      <c r="A39" s="12" t="s">
        <v>88</v>
      </c>
      <c r="B39" s="37">
        <v>5307.3603899999998</v>
      </c>
      <c r="C39" s="37">
        <v>1776.4400900000001</v>
      </c>
      <c r="D39" s="37">
        <v>463.48939000000001</v>
      </c>
    </row>
    <row r="40" spans="1:4" x14ac:dyDescent="0.25">
      <c r="A40" s="12" t="s">
        <v>89</v>
      </c>
      <c r="B40" s="37">
        <v>2901.10995</v>
      </c>
      <c r="C40" s="37">
        <v>1498.29827</v>
      </c>
      <c r="D40" s="37">
        <v>424.61797999999999</v>
      </c>
    </row>
    <row r="41" spans="1:4" ht="30" x14ac:dyDescent="0.25">
      <c r="A41" s="12" t="s">
        <v>90</v>
      </c>
      <c r="B41" s="37">
        <v>32636.853040000002</v>
      </c>
      <c r="C41" s="37">
        <v>13568.17254</v>
      </c>
      <c r="D41" s="37">
        <v>3603.97975</v>
      </c>
    </row>
    <row r="42" spans="1:4" x14ac:dyDescent="0.25">
      <c r="A42" s="12" t="s">
        <v>91</v>
      </c>
      <c r="B42" s="37">
        <v>15502.260259999999</v>
      </c>
      <c r="C42" s="37">
        <v>892.54231000000004</v>
      </c>
      <c r="D42" s="37">
        <v>255.84691000000001</v>
      </c>
    </row>
    <row r="43" spans="1:4" x14ac:dyDescent="0.25">
      <c r="A43" s="12" t="s">
        <v>92</v>
      </c>
      <c r="B43" s="37">
        <v>456118.41172999999</v>
      </c>
      <c r="C43" s="37">
        <v>5158.7059300000001</v>
      </c>
      <c r="D43" s="37">
        <v>1206.3534099999999</v>
      </c>
    </row>
    <row r="44" spans="1:4" ht="30" x14ac:dyDescent="0.25">
      <c r="A44" s="12" t="s">
        <v>93</v>
      </c>
      <c r="B44" s="37">
        <v>18227.512900000002</v>
      </c>
      <c r="C44" s="37">
        <v>10605.43757</v>
      </c>
      <c r="D44" s="37">
        <v>3017.7709300000001</v>
      </c>
    </row>
    <row r="45" spans="1:4" x14ac:dyDescent="0.25">
      <c r="A45" s="12" t="s">
        <v>94</v>
      </c>
      <c r="B45" s="37">
        <v>3079.6556799999998</v>
      </c>
      <c r="C45" s="37">
        <v>2349.2224000000001</v>
      </c>
      <c r="D45" s="37">
        <v>133.65101000000001</v>
      </c>
    </row>
    <row r="46" spans="1:4" x14ac:dyDescent="0.25">
      <c r="A46" s="12" t="s">
        <v>95</v>
      </c>
      <c r="B46" s="37">
        <v>1386.5611899999999</v>
      </c>
      <c r="C46" s="37">
        <v>863.42100000000005</v>
      </c>
      <c r="D46" s="37"/>
    </row>
    <row r="47" spans="1:4" x14ac:dyDescent="0.25">
      <c r="A47" s="12" t="s">
        <v>96</v>
      </c>
      <c r="B47" s="37">
        <v>2280.6549100000002</v>
      </c>
      <c r="C47" s="37">
        <v>1324.1093900000001</v>
      </c>
      <c r="D47" s="37">
        <v>337.37995999999998</v>
      </c>
    </row>
    <row r="48" spans="1:4" x14ac:dyDescent="0.25">
      <c r="A48" s="12" t="s">
        <v>97</v>
      </c>
      <c r="B48" s="37">
        <v>2260.7463499999999</v>
      </c>
      <c r="C48" s="37">
        <v>1681.2356299999999</v>
      </c>
      <c r="D48" s="37">
        <v>398.81353999999999</v>
      </c>
    </row>
    <row r="49" spans="1:4" x14ac:dyDescent="0.25">
      <c r="A49" s="12" t="s">
        <v>98</v>
      </c>
      <c r="B49" s="37">
        <v>1737.7652700000001</v>
      </c>
      <c r="C49" s="37">
        <v>1132.1964399999999</v>
      </c>
      <c r="D49" s="37">
        <v>271.75912</v>
      </c>
    </row>
    <row r="50" spans="1:4" ht="30" x14ac:dyDescent="0.25">
      <c r="A50" s="12" t="s">
        <v>99</v>
      </c>
      <c r="B50" s="37">
        <v>895.59392000000003</v>
      </c>
      <c r="C50" s="37">
        <v>578.96226999999999</v>
      </c>
      <c r="D50" s="37">
        <v>134.01512</v>
      </c>
    </row>
    <row r="51" spans="1:4" x14ac:dyDescent="0.25">
      <c r="A51" s="12" t="s">
        <v>100</v>
      </c>
      <c r="B51" s="37">
        <v>1356.9795999999999</v>
      </c>
      <c r="C51" s="37">
        <v>584.41066000000001</v>
      </c>
      <c r="D51" s="37"/>
    </row>
    <row r="52" spans="1:4" x14ac:dyDescent="0.25">
      <c r="A52" s="12" t="s">
        <v>101</v>
      </c>
      <c r="B52" s="37">
        <v>897095.36606999999</v>
      </c>
      <c r="C52" s="37">
        <v>13254.119259999999</v>
      </c>
      <c r="D52" s="37">
        <v>4973.6945599999999</v>
      </c>
    </row>
    <row r="53" spans="1:4" ht="30" x14ac:dyDescent="0.25">
      <c r="A53" s="12" t="s">
        <v>102</v>
      </c>
      <c r="B53" s="37">
        <v>175.78210999999999</v>
      </c>
      <c r="C53" s="37">
        <v>172.78210999999999</v>
      </c>
      <c r="D53" s="37"/>
    </row>
    <row r="54" spans="1:4" x14ac:dyDescent="0.25">
      <c r="A54" s="12" t="s">
        <v>103</v>
      </c>
      <c r="B54" s="37">
        <v>2952.8331600000001</v>
      </c>
      <c r="C54" s="37">
        <v>1740.0838900000001</v>
      </c>
      <c r="D54" s="37">
        <v>254.54958999999999</v>
      </c>
    </row>
    <row r="55" spans="1:4" x14ac:dyDescent="0.25">
      <c r="A55" s="12" t="s">
        <v>104</v>
      </c>
      <c r="B55" s="37">
        <v>1852.90264</v>
      </c>
      <c r="C55" s="37">
        <v>609.52201000000002</v>
      </c>
      <c r="D55" s="37">
        <v>456.78836000000001</v>
      </c>
    </row>
    <row r="56" spans="1:4" x14ac:dyDescent="0.25">
      <c r="A56" s="12" t="s">
        <v>105</v>
      </c>
      <c r="B56" s="37">
        <v>1757.7712899999999</v>
      </c>
      <c r="C56" s="37">
        <v>512.49829</v>
      </c>
      <c r="D56" s="37">
        <v>247.92519999999999</v>
      </c>
    </row>
    <row r="57" spans="1:4" ht="30" x14ac:dyDescent="0.25">
      <c r="A57" s="12" t="s">
        <v>106</v>
      </c>
      <c r="B57" s="37">
        <v>44017.73732</v>
      </c>
      <c r="C57" s="37">
        <v>12488.248020000001</v>
      </c>
      <c r="D57" s="37">
        <v>3288.3630199999998</v>
      </c>
    </row>
    <row r="58" spans="1:4" x14ac:dyDescent="0.25">
      <c r="A58" s="12" t="s">
        <v>107</v>
      </c>
      <c r="B58" s="37">
        <v>5104.2475999999997</v>
      </c>
      <c r="C58" s="37">
        <v>394.29957999999999</v>
      </c>
      <c r="D58" s="37">
        <v>154.18859</v>
      </c>
    </row>
    <row r="59" spans="1:4" x14ac:dyDescent="0.25">
      <c r="A59" s="12" t="s">
        <v>108</v>
      </c>
      <c r="B59" s="37">
        <v>3180.0972200000001</v>
      </c>
      <c r="C59" s="37">
        <v>1069.2525499999999</v>
      </c>
      <c r="D59" s="37">
        <v>215.42402999999999</v>
      </c>
    </row>
    <row r="60" spans="1:4" x14ac:dyDescent="0.25">
      <c r="A60" s="12" t="s">
        <v>109</v>
      </c>
      <c r="B60" s="37">
        <v>1932.62446</v>
      </c>
      <c r="C60" s="37">
        <v>1047.7209600000001</v>
      </c>
      <c r="D60" s="37">
        <v>249.10965999999999</v>
      </c>
    </row>
    <row r="61" spans="1:4" x14ac:dyDescent="0.25">
      <c r="A61" s="12" t="s">
        <v>110</v>
      </c>
      <c r="B61" s="37">
        <v>68265.762130000003</v>
      </c>
      <c r="C61" s="37">
        <v>1100.2093199999999</v>
      </c>
      <c r="D61" s="37">
        <v>621.60082</v>
      </c>
    </row>
    <row r="62" spans="1:4" x14ac:dyDescent="0.25">
      <c r="A62" s="12" t="s">
        <v>111</v>
      </c>
      <c r="B62" s="37">
        <v>3536.2961599999999</v>
      </c>
      <c r="C62" s="37">
        <v>212.54857000000001</v>
      </c>
      <c r="D62" s="37">
        <v>130.92681999999999</v>
      </c>
    </row>
    <row r="63" spans="1:4" x14ac:dyDescent="0.25">
      <c r="A63" s="12" t="s">
        <v>112</v>
      </c>
      <c r="B63" s="37">
        <v>450.67466000000002</v>
      </c>
      <c r="C63" s="37">
        <v>332.05311999999998</v>
      </c>
      <c r="D63" s="37">
        <v>74.056920000000005</v>
      </c>
    </row>
    <row r="64" spans="1:4" x14ac:dyDescent="0.25">
      <c r="A64" s="27" t="s">
        <v>2</v>
      </c>
      <c r="B64" s="38">
        <v>4563815.3103</v>
      </c>
      <c r="C64" s="38">
        <v>195659.77402000001</v>
      </c>
      <c r="D64" s="38">
        <v>53304.981440000003</v>
      </c>
    </row>
  </sheetData>
  <mergeCells count="17">
    <mergeCell ref="A1:D1"/>
    <mergeCell ref="A2:D2"/>
    <mergeCell ref="A5:C5"/>
    <mergeCell ref="A11:C11"/>
    <mergeCell ref="A20:A21"/>
    <mergeCell ref="B20:B21"/>
    <mergeCell ref="C20:D20"/>
    <mergeCell ref="A6:C6"/>
    <mergeCell ref="A7:C7"/>
    <mergeCell ref="A8:C8"/>
    <mergeCell ref="A9:C9"/>
    <mergeCell ref="A10:C10"/>
    <mergeCell ref="A12:C12"/>
    <mergeCell ref="A13:C13"/>
    <mergeCell ref="A14:C14"/>
    <mergeCell ref="A15:C15"/>
    <mergeCell ref="A16:C16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view="pageBreakPreview" zoomScaleNormal="100" zoomScaleSheetLayoutView="100" workbookViewId="0">
      <selection activeCell="A41" sqref="A41:T41"/>
    </sheetView>
  </sheetViews>
  <sheetFormatPr defaultRowHeight="15" x14ac:dyDescent="0.25"/>
  <cols>
    <col min="1" max="1" width="38.28515625" customWidth="1"/>
    <col min="2" max="2" width="13.140625" customWidth="1"/>
    <col min="3" max="3" width="13.7109375" customWidth="1"/>
    <col min="4" max="4" width="13.5703125" customWidth="1"/>
    <col min="5" max="5" width="13.140625" customWidth="1"/>
    <col min="6" max="6" width="13.42578125" customWidth="1"/>
    <col min="7" max="7" width="13.140625" customWidth="1"/>
    <col min="8" max="8" width="15" customWidth="1"/>
    <col min="9" max="9" width="13.7109375" customWidth="1"/>
    <col min="10" max="10" width="12.7109375" customWidth="1"/>
    <col min="11" max="11" width="11" customWidth="1"/>
    <col min="12" max="12" width="14.28515625" customWidth="1"/>
    <col min="13" max="13" width="13.140625" customWidth="1"/>
    <col min="14" max="14" width="13.42578125" customWidth="1"/>
    <col min="15" max="15" width="13.85546875" customWidth="1"/>
    <col min="16" max="16" width="12.140625" customWidth="1"/>
  </cols>
  <sheetData>
    <row r="1" spans="1:20" s="17" customFormat="1" ht="15.75" x14ac:dyDescent="0.25">
      <c r="A1" s="20"/>
      <c r="C1" s="18" t="s">
        <v>8</v>
      </c>
    </row>
    <row r="2" spans="1:20" x14ac:dyDescent="0.25">
      <c r="A2" s="21" t="str">
        <f>TEXT(EndData2,"[$-FC19]ДД.ММ.ГГГ")</f>
        <v>00.01.1900</v>
      </c>
      <c r="C2" s="13"/>
      <c r="P2" s="15" t="s">
        <v>7</v>
      </c>
    </row>
    <row r="3" spans="1:20" s="16" customFormat="1" ht="51" x14ac:dyDescent="0.25">
      <c r="A3" s="19" t="s">
        <v>18</v>
      </c>
      <c r="B3" s="35" t="s">
        <v>19</v>
      </c>
      <c r="C3" s="36" t="s">
        <v>20</v>
      </c>
      <c r="D3" s="36" t="s">
        <v>21</v>
      </c>
      <c r="E3" s="36" t="s">
        <v>22</v>
      </c>
      <c r="F3" s="36" t="s">
        <v>23</v>
      </c>
      <c r="G3" s="36" t="s">
        <v>24</v>
      </c>
      <c r="H3" s="36" t="s">
        <v>25</v>
      </c>
      <c r="I3" s="36" t="s">
        <v>26</v>
      </c>
      <c r="J3" s="36" t="s">
        <v>27</v>
      </c>
      <c r="K3" s="36" t="s">
        <v>28</v>
      </c>
      <c r="L3" s="36" t="s">
        <v>29</v>
      </c>
      <c r="M3" s="36" t="s">
        <v>30</v>
      </c>
      <c r="N3" s="36" t="s">
        <v>31</v>
      </c>
      <c r="O3" s="36" t="s">
        <v>32</v>
      </c>
      <c r="P3" s="14" t="s">
        <v>6</v>
      </c>
    </row>
    <row r="4" spans="1:20" ht="30" x14ac:dyDescent="0.25">
      <c r="A4" s="34" t="s">
        <v>33</v>
      </c>
      <c r="B4" s="39"/>
      <c r="C4" s="39"/>
      <c r="D4" s="39"/>
      <c r="E4" s="39"/>
      <c r="F4" s="39"/>
      <c r="G4" s="39"/>
      <c r="H4" s="39"/>
      <c r="I4" s="39"/>
      <c r="J4" s="39">
        <v>1368.25</v>
      </c>
      <c r="K4" s="39">
        <v>185.25919999999999</v>
      </c>
      <c r="L4" s="39"/>
      <c r="M4" s="39"/>
      <c r="N4" s="39"/>
      <c r="O4" s="39"/>
      <c r="P4" s="40">
        <v>1553.5092</v>
      </c>
      <c r="Q4" s="33"/>
      <c r="R4" s="33"/>
      <c r="S4" s="33"/>
      <c r="T4" s="33"/>
    </row>
    <row r="5" spans="1:20" ht="45" x14ac:dyDescent="0.25">
      <c r="A5" s="34" t="s">
        <v>34</v>
      </c>
      <c r="B5" s="39"/>
      <c r="C5" s="39">
        <v>18266.833999999999</v>
      </c>
      <c r="D5" s="39">
        <v>19454.166000000001</v>
      </c>
      <c r="E5" s="39">
        <v>5692.5379999999996</v>
      </c>
      <c r="F5" s="39">
        <v>11690.73</v>
      </c>
      <c r="G5" s="39">
        <v>19720.75</v>
      </c>
      <c r="H5" s="39">
        <v>4268.4546</v>
      </c>
      <c r="I5" s="39">
        <v>7700</v>
      </c>
      <c r="J5" s="39">
        <v>829.83299999999997</v>
      </c>
      <c r="K5" s="39">
        <v>5304.0442000000003</v>
      </c>
      <c r="L5" s="39">
        <v>29645.705730000001</v>
      </c>
      <c r="M5" s="39">
        <v>9648.9169999999995</v>
      </c>
      <c r="N5" s="39">
        <v>13900</v>
      </c>
      <c r="O5" s="39">
        <v>12239.532999999999</v>
      </c>
      <c r="P5" s="40">
        <v>158361.50552999999</v>
      </c>
      <c r="Q5" s="33"/>
      <c r="R5" s="33"/>
      <c r="S5" s="33"/>
      <c r="T5" s="33"/>
    </row>
    <row r="6" spans="1:20" ht="45" x14ac:dyDescent="0.25">
      <c r="A6" s="34" t="s">
        <v>35</v>
      </c>
      <c r="B6" s="39">
        <v>13100</v>
      </c>
      <c r="C6" s="39"/>
      <c r="D6" s="39">
        <v>75</v>
      </c>
      <c r="E6" s="39">
        <v>4427.6499999999996</v>
      </c>
      <c r="F6" s="39">
        <v>1042.3524199999999</v>
      </c>
      <c r="G6" s="39">
        <v>75</v>
      </c>
      <c r="H6" s="39">
        <v>8024.2340000000004</v>
      </c>
      <c r="I6" s="39"/>
      <c r="J6" s="39">
        <v>15589.779500000001</v>
      </c>
      <c r="K6" s="39"/>
      <c r="L6" s="39"/>
      <c r="M6" s="39"/>
      <c r="N6" s="39">
        <v>2597.4609999999998</v>
      </c>
      <c r="O6" s="39"/>
      <c r="P6" s="40">
        <v>44931.476920000001</v>
      </c>
      <c r="Q6" s="33"/>
      <c r="R6" s="33"/>
      <c r="S6" s="33"/>
      <c r="T6" s="33"/>
    </row>
    <row r="7" spans="1:20" ht="90" x14ac:dyDescent="0.25">
      <c r="A7" s="34" t="s">
        <v>36</v>
      </c>
      <c r="B7" s="39">
        <v>57000</v>
      </c>
      <c r="C7" s="39">
        <v>33793.928350000002</v>
      </c>
      <c r="D7" s="39">
        <v>16959.332999999999</v>
      </c>
      <c r="E7" s="39">
        <v>20000</v>
      </c>
      <c r="F7" s="39">
        <v>7370.4</v>
      </c>
      <c r="G7" s="39">
        <v>17788.25</v>
      </c>
      <c r="H7" s="39">
        <v>4160.5572000000002</v>
      </c>
      <c r="I7" s="39">
        <v>1000</v>
      </c>
      <c r="J7" s="39">
        <v>16667.210999999999</v>
      </c>
      <c r="K7" s="39">
        <v>2949.2365</v>
      </c>
      <c r="L7" s="39">
        <v>13768.1572</v>
      </c>
      <c r="M7" s="39">
        <v>10342.5</v>
      </c>
      <c r="N7" s="39">
        <v>7569.54673</v>
      </c>
      <c r="O7" s="39">
        <v>12119.66</v>
      </c>
      <c r="P7" s="40">
        <v>221488.77997999999</v>
      </c>
      <c r="Q7" s="33"/>
      <c r="R7" s="33"/>
      <c r="S7" s="33"/>
      <c r="T7" s="33"/>
    </row>
    <row r="8" spans="1:20" ht="120" x14ac:dyDescent="0.25">
      <c r="A8" s="34" t="s">
        <v>37</v>
      </c>
      <c r="B8" s="39">
        <v>66365.443230000004</v>
      </c>
      <c r="C8" s="39">
        <v>-276.32961</v>
      </c>
      <c r="D8" s="39">
        <v>4100.8639000000003</v>
      </c>
      <c r="E8" s="39">
        <v>2065.1</v>
      </c>
      <c r="F8" s="39"/>
      <c r="G8" s="39"/>
      <c r="H8" s="39"/>
      <c r="I8" s="39"/>
      <c r="J8" s="39"/>
      <c r="K8" s="39">
        <v>2532.2194100000002</v>
      </c>
      <c r="L8" s="39">
        <v>1412.4266299999999</v>
      </c>
      <c r="M8" s="39">
        <v>-14.224</v>
      </c>
      <c r="N8" s="39">
        <v>-0.43403999999999998</v>
      </c>
      <c r="O8" s="39"/>
      <c r="P8" s="40">
        <v>76185.065520000004</v>
      </c>
      <c r="Q8" s="33"/>
      <c r="R8" s="33"/>
      <c r="S8" s="33"/>
      <c r="T8" s="33"/>
    </row>
    <row r="9" spans="1:20" ht="90" x14ac:dyDescent="0.25">
      <c r="A9" s="34" t="s">
        <v>38</v>
      </c>
      <c r="B9" s="39"/>
      <c r="C9" s="39"/>
      <c r="D9" s="39">
        <v>1857.22435</v>
      </c>
      <c r="E9" s="39"/>
      <c r="F9" s="39"/>
      <c r="G9" s="39">
        <v>18728.344270000001</v>
      </c>
      <c r="H9" s="39"/>
      <c r="I9" s="39"/>
      <c r="J9" s="39"/>
      <c r="K9" s="39"/>
      <c r="L9" s="39"/>
      <c r="M9" s="39"/>
      <c r="N9" s="39"/>
      <c r="O9" s="39"/>
      <c r="P9" s="40">
        <v>20585.568619999998</v>
      </c>
      <c r="Q9" s="33"/>
      <c r="R9" s="33"/>
      <c r="S9" s="33"/>
      <c r="T9" s="33"/>
    </row>
    <row r="10" spans="1:20" ht="105" x14ac:dyDescent="0.25">
      <c r="A10" s="34" t="s">
        <v>39</v>
      </c>
      <c r="B10" s="39">
        <v>115</v>
      </c>
      <c r="C10" s="39"/>
      <c r="D10" s="39"/>
      <c r="E10" s="39"/>
      <c r="F10" s="39"/>
      <c r="G10" s="39"/>
      <c r="H10" s="39"/>
      <c r="I10" s="39"/>
      <c r="J10" s="39">
        <v>20.417000000000002</v>
      </c>
      <c r="K10" s="39">
        <v>3.1080000000000001</v>
      </c>
      <c r="L10" s="39">
        <v>12.29508</v>
      </c>
      <c r="M10" s="39">
        <v>10.587429999999999</v>
      </c>
      <c r="N10" s="39">
        <v>12.29508</v>
      </c>
      <c r="O10" s="39"/>
      <c r="P10" s="40">
        <v>173.70258999999999</v>
      </c>
      <c r="Q10" s="33"/>
      <c r="R10" s="33"/>
      <c r="S10" s="33"/>
      <c r="T10" s="33"/>
    </row>
    <row r="11" spans="1:20" ht="90" x14ac:dyDescent="0.25">
      <c r="A11" s="34" t="s">
        <v>40</v>
      </c>
      <c r="B11" s="39"/>
      <c r="C11" s="39">
        <v>3775.2586799999999</v>
      </c>
      <c r="D11" s="39">
        <v>632</v>
      </c>
      <c r="E11" s="39">
        <v>311</v>
      </c>
      <c r="F11" s="39">
        <v>142.666</v>
      </c>
      <c r="G11" s="39">
        <v>612</v>
      </c>
      <c r="H11" s="39">
        <v>153.27199999999999</v>
      </c>
      <c r="I11" s="39">
        <v>43</v>
      </c>
      <c r="J11" s="39"/>
      <c r="K11" s="39"/>
      <c r="L11" s="39">
        <v>258.56319999999999</v>
      </c>
      <c r="M11" s="39">
        <v>232.333</v>
      </c>
      <c r="N11" s="39">
        <v>239.23759999999999</v>
      </c>
      <c r="O11" s="39">
        <v>142.90899999999999</v>
      </c>
      <c r="P11" s="40">
        <v>6542.2394800000002</v>
      </c>
      <c r="Q11" s="33"/>
      <c r="R11" s="33"/>
      <c r="S11" s="33"/>
      <c r="T11" s="33"/>
    </row>
    <row r="12" spans="1:20" ht="105" x14ac:dyDescent="0.25">
      <c r="A12" s="34" t="s">
        <v>41</v>
      </c>
      <c r="B12" s="39">
        <v>657.6</v>
      </c>
      <c r="C12" s="39">
        <v>258.334</v>
      </c>
      <c r="D12" s="39">
        <v>172.25</v>
      </c>
      <c r="E12" s="39">
        <v>70</v>
      </c>
      <c r="F12" s="39">
        <v>86.082999999999998</v>
      </c>
      <c r="G12" s="39">
        <v>86.083330000000004</v>
      </c>
      <c r="H12" s="39">
        <v>112.2002</v>
      </c>
      <c r="I12" s="39">
        <v>100</v>
      </c>
      <c r="J12" s="39">
        <v>77.504000000000005</v>
      </c>
      <c r="K12" s="39"/>
      <c r="L12" s="39">
        <v>70</v>
      </c>
      <c r="M12" s="39">
        <v>75.5</v>
      </c>
      <c r="N12" s="39">
        <v>66.737790000000004</v>
      </c>
      <c r="O12" s="39">
        <v>58.661000000000001</v>
      </c>
      <c r="P12" s="40">
        <v>1890.9533200000001</v>
      </c>
      <c r="Q12" s="33"/>
      <c r="R12" s="33"/>
      <c r="S12" s="33"/>
      <c r="T12" s="33"/>
    </row>
    <row r="13" spans="1:20" ht="75" x14ac:dyDescent="0.25">
      <c r="A13" s="34" t="s">
        <v>42</v>
      </c>
      <c r="B13" s="39">
        <v>320</v>
      </c>
      <c r="C13" s="39">
        <v>277.62311999999997</v>
      </c>
      <c r="D13" s="39">
        <v>150</v>
      </c>
      <c r="E13" s="39">
        <v>102.2</v>
      </c>
      <c r="F13" s="39">
        <v>33.6</v>
      </c>
      <c r="G13" s="39">
        <v>230</v>
      </c>
      <c r="H13" s="39">
        <v>228.08527000000001</v>
      </c>
      <c r="I13" s="39">
        <v>30</v>
      </c>
      <c r="J13" s="39">
        <v>203.51499999999999</v>
      </c>
      <c r="K13" s="39"/>
      <c r="L13" s="39">
        <v>137.10337999999999</v>
      </c>
      <c r="M13" s="39">
        <v>80</v>
      </c>
      <c r="N13" s="39">
        <v>57.324069999999999</v>
      </c>
      <c r="O13" s="39">
        <v>83.582689999999999</v>
      </c>
      <c r="P13" s="40">
        <v>1933.0335299999999</v>
      </c>
      <c r="Q13" s="33"/>
      <c r="R13" s="33"/>
      <c r="S13" s="33"/>
      <c r="T13" s="33"/>
    </row>
    <row r="14" spans="1:20" ht="105" x14ac:dyDescent="0.25">
      <c r="A14" s="34" t="s">
        <v>43</v>
      </c>
      <c r="B14" s="39">
        <v>2400</v>
      </c>
      <c r="C14" s="39">
        <v>521.505</v>
      </c>
      <c r="D14" s="39">
        <v>143</v>
      </c>
      <c r="E14" s="39">
        <v>62.6</v>
      </c>
      <c r="F14" s="39">
        <v>-158.76900000000001</v>
      </c>
      <c r="G14" s="39">
        <v>181</v>
      </c>
      <c r="H14" s="39">
        <v>78.365309999999994</v>
      </c>
      <c r="I14" s="39">
        <v>15</v>
      </c>
      <c r="J14" s="39">
        <v>147.25700000000001</v>
      </c>
      <c r="K14" s="39">
        <v>102.7</v>
      </c>
      <c r="L14" s="39">
        <v>167.08528999999999</v>
      </c>
      <c r="M14" s="39">
        <v>149.41999999999999</v>
      </c>
      <c r="N14" s="39">
        <v>208.16874000000001</v>
      </c>
      <c r="O14" s="39">
        <v>168.17993999999999</v>
      </c>
      <c r="P14" s="40">
        <v>4185.5122799999999</v>
      </c>
      <c r="Q14" s="33"/>
      <c r="R14" s="33"/>
      <c r="S14" s="33"/>
      <c r="T14" s="33"/>
    </row>
    <row r="15" spans="1:20" ht="135" x14ac:dyDescent="0.25">
      <c r="A15" s="34" t="s">
        <v>44</v>
      </c>
      <c r="B15" s="39">
        <v>21294.735000000001</v>
      </c>
      <c r="C15" s="39">
        <v>1867.7190000000001</v>
      </c>
      <c r="D15" s="39">
        <v>175</v>
      </c>
      <c r="E15" s="39"/>
      <c r="F15" s="39"/>
      <c r="G15" s="39"/>
      <c r="H15" s="39"/>
      <c r="I15" s="39"/>
      <c r="J15" s="39">
        <v>260</v>
      </c>
      <c r="K15" s="39"/>
      <c r="L15" s="39"/>
      <c r="M15" s="39"/>
      <c r="N15" s="39"/>
      <c r="O15" s="39"/>
      <c r="P15" s="40">
        <v>23597.454000000002</v>
      </c>
      <c r="Q15" s="33"/>
      <c r="R15" s="33"/>
      <c r="S15" s="33"/>
      <c r="T15" s="33"/>
    </row>
    <row r="16" spans="1:20" ht="120" x14ac:dyDescent="0.25">
      <c r="A16" s="34" t="s">
        <v>45</v>
      </c>
      <c r="B16" s="39"/>
      <c r="C16" s="39">
        <v>4200</v>
      </c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40">
        <v>4200</v>
      </c>
      <c r="Q16" s="33"/>
      <c r="R16" s="33"/>
      <c r="S16" s="33"/>
      <c r="T16" s="33"/>
    </row>
    <row r="17" spans="1:20" ht="120" x14ac:dyDescent="0.25">
      <c r="A17" s="34" t="s">
        <v>46</v>
      </c>
      <c r="B17" s="39">
        <v>170.03</v>
      </c>
      <c r="C17" s="39"/>
      <c r="D17" s="39"/>
      <c r="E17" s="39"/>
      <c r="F17" s="39"/>
      <c r="G17" s="39">
        <v>28.131</v>
      </c>
      <c r="H17" s="39"/>
      <c r="I17" s="39"/>
      <c r="J17" s="39">
        <v>37.5</v>
      </c>
      <c r="K17" s="39"/>
      <c r="L17" s="39"/>
      <c r="M17" s="39">
        <v>11.42</v>
      </c>
      <c r="N17" s="39"/>
      <c r="O17" s="39"/>
      <c r="P17" s="40">
        <v>247.08099999999999</v>
      </c>
      <c r="Q17" s="33"/>
      <c r="R17" s="33"/>
      <c r="S17" s="33"/>
      <c r="T17" s="33"/>
    </row>
    <row r="18" spans="1:20" ht="405" x14ac:dyDescent="0.25">
      <c r="A18" s="34" t="s">
        <v>47</v>
      </c>
      <c r="B18" s="39">
        <v>13600</v>
      </c>
      <c r="C18" s="39">
        <v>9955.87572</v>
      </c>
      <c r="D18" s="39">
        <v>1100</v>
      </c>
      <c r="E18" s="39">
        <v>1670</v>
      </c>
      <c r="F18" s="39">
        <v>75</v>
      </c>
      <c r="G18" s="39">
        <v>2500</v>
      </c>
      <c r="H18" s="39">
        <v>865.39260999999999</v>
      </c>
      <c r="I18" s="39">
        <v>105</v>
      </c>
      <c r="J18" s="39">
        <v>4400</v>
      </c>
      <c r="K18" s="39">
        <v>1320</v>
      </c>
      <c r="L18" s="39">
        <v>1430.5</v>
      </c>
      <c r="M18" s="39">
        <v>1378.2</v>
      </c>
      <c r="N18" s="39">
        <v>1600</v>
      </c>
      <c r="O18" s="39">
        <v>279.37900000000002</v>
      </c>
      <c r="P18" s="40">
        <v>40279.347329999997</v>
      </c>
      <c r="Q18" s="33"/>
      <c r="R18" s="33"/>
      <c r="S18" s="33"/>
      <c r="T18" s="33"/>
    </row>
    <row r="19" spans="1:20" ht="195" x14ac:dyDescent="0.25">
      <c r="A19" s="34" t="s">
        <v>48</v>
      </c>
      <c r="B19" s="39">
        <v>184400</v>
      </c>
      <c r="C19" s="39">
        <v>75000</v>
      </c>
      <c r="D19" s="39">
        <v>22187.531999999999</v>
      </c>
      <c r="E19" s="39">
        <v>5325.68012</v>
      </c>
      <c r="F19" s="39">
        <v>2000</v>
      </c>
      <c r="G19" s="39">
        <v>21135.045999999998</v>
      </c>
      <c r="H19" s="39">
        <v>8812.4339999999993</v>
      </c>
      <c r="I19" s="39">
        <v>2700</v>
      </c>
      <c r="J19" s="39">
        <v>23347</v>
      </c>
      <c r="K19" s="39">
        <v>6721.0680000000002</v>
      </c>
      <c r="L19" s="39">
        <v>18578.84</v>
      </c>
      <c r="M19" s="39">
        <v>14317.98</v>
      </c>
      <c r="N19" s="39">
        <v>15168.538329999999</v>
      </c>
      <c r="O19" s="39">
        <v>14671.195019999999</v>
      </c>
      <c r="P19" s="40">
        <v>414365.31346999999</v>
      </c>
      <c r="Q19" s="33"/>
      <c r="R19" s="33"/>
      <c r="S19" s="33"/>
      <c r="T19" s="33"/>
    </row>
    <row r="20" spans="1:20" ht="120" x14ac:dyDescent="0.25">
      <c r="A20" s="34" t="s">
        <v>49</v>
      </c>
      <c r="B20" s="39">
        <v>12922.272999999999</v>
      </c>
      <c r="C20" s="39">
        <v>4727.5</v>
      </c>
      <c r="D20" s="39">
        <v>1710</v>
      </c>
      <c r="E20" s="39">
        <v>650</v>
      </c>
      <c r="F20" s="39">
        <v>300</v>
      </c>
      <c r="G20" s="39">
        <v>1900.4</v>
      </c>
      <c r="H20" s="39">
        <v>1180</v>
      </c>
      <c r="I20" s="39">
        <v>190</v>
      </c>
      <c r="J20" s="39"/>
      <c r="K20" s="39">
        <v>1038.7</v>
      </c>
      <c r="L20" s="39">
        <v>2098.5</v>
      </c>
      <c r="M20" s="39"/>
      <c r="N20" s="39">
        <v>74.875</v>
      </c>
      <c r="O20" s="39"/>
      <c r="P20" s="40">
        <v>26792.248</v>
      </c>
      <c r="Q20" s="33"/>
      <c r="R20" s="33"/>
      <c r="S20" s="33"/>
      <c r="T20" s="33"/>
    </row>
    <row r="21" spans="1:20" ht="165" x14ac:dyDescent="0.25">
      <c r="A21" s="34" t="s">
        <v>50</v>
      </c>
      <c r="B21" s="39">
        <v>33.591999999999999</v>
      </c>
      <c r="C21" s="39">
        <v>21.49004</v>
      </c>
      <c r="D21" s="39"/>
      <c r="E21" s="39"/>
      <c r="F21" s="39"/>
      <c r="G21" s="39"/>
      <c r="H21" s="39">
        <v>3.7240000000000002</v>
      </c>
      <c r="I21" s="39"/>
      <c r="J21" s="39">
        <v>7.0225799999999996</v>
      </c>
      <c r="K21" s="39">
        <v>4.0101599999999999</v>
      </c>
      <c r="L21" s="39"/>
      <c r="M21" s="39"/>
      <c r="N21" s="39"/>
      <c r="O21" s="39"/>
      <c r="P21" s="40">
        <v>69.83878</v>
      </c>
      <c r="Q21" s="33"/>
      <c r="R21" s="33"/>
      <c r="S21" s="33"/>
      <c r="T21" s="33"/>
    </row>
    <row r="22" spans="1:20" ht="105" x14ac:dyDescent="0.25">
      <c r="A22" s="34" t="s">
        <v>51</v>
      </c>
      <c r="B22" s="39"/>
      <c r="C22" s="39">
        <v>150</v>
      </c>
      <c r="D22" s="39"/>
      <c r="E22" s="39"/>
      <c r="F22" s="39"/>
      <c r="G22" s="39"/>
      <c r="H22" s="39"/>
      <c r="I22" s="39"/>
      <c r="J22" s="39"/>
      <c r="K22" s="39">
        <v>150</v>
      </c>
      <c r="L22" s="39"/>
      <c r="M22" s="39"/>
      <c r="N22" s="39"/>
      <c r="O22" s="39"/>
      <c r="P22" s="40">
        <v>300</v>
      </c>
      <c r="Q22" s="33"/>
      <c r="R22" s="33"/>
      <c r="S22" s="33"/>
      <c r="T22" s="33"/>
    </row>
    <row r="23" spans="1:20" ht="150" x14ac:dyDescent="0.25">
      <c r="A23" s="34" t="s">
        <v>52</v>
      </c>
      <c r="B23" s="39"/>
      <c r="C23" s="39">
        <v>2020</v>
      </c>
      <c r="D23" s="39">
        <v>300</v>
      </c>
      <c r="E23" s="39">
        <v>233.4</v>
      </c>
      <c r="F23" s="39">
        <v>79</v>
      </c>
      <c r="G23" s="39">
        <v>203</v>
      </c>
      <c r="H23" s="39">
        <v>42.2</v>
      </c>
      <c r="I23" s="39">
        <v>20</v>
      </c>
      <c r="J23" s="39">
        <v>1001</v>
      </c>
      <c r="K23" s="39">
        <v>223</v>
      </c>
      <c r="L23" s="39">
        <v>511.97399999999999</v>
      </c>
      <c r="M23" s="39">
        <v>284.64</v>
      </c>
      <c r="N23" s="39">
        <v>325</v>
      </c>
      <c r="O23" s="39">
        <v>-4.0010000000000003</v>
      </c>
      <c r="P23" s="40">
        <v>5239.2129999999997</v>
      </c>
      <c r="Q23" s="33"/>
      <c r="R23" s="33"/>
      <c r="S23" s="33"/>
      <c r="T23" s="33"/>
    </row>
    <row r="24" spans="1:20" ht="90" x14ac:dyDescent="0.25">
      <c r="A24" s="34" t="s">
        <v>53</v>
      </c>
      <c r="B24" s="39"/>
      <c r="C24" s="39"/>
      <c r="D24" s="39"/>
      <c r="E24" s="39"/>
      <c r="F24" s="39"/>
      <c r="G24" s="39">
        <v>663.19799999999998</v>
      </c>
      <c r="H24" s="39"/>
      <c r="I24" s="39"/>
      <c r="J24" s="39">
        <v>34.776000000000003</v>
      </c>
      <c r="K24" s="39"/>
      <c r="L24" s="39">
        <v>879.99390000000005</v>
      </c>
      <c r="M24" s="39"/>
      <c r="N24" s="39">
        <v>894.03599999999994</v>
      </c>
      <c r="O24" s="39"/>
      <c r="P24" s="40">
        <v>2472.0039000000002</v>
      </c>
      <c r="Q24" s="33"/>
      <c r="R24" s="33"/>
      <c r="S24" s="33"/>
      <c r="T24" s="33"/>
    </row>
    <row r="25" spans="1:20" ht="150" x14ac:dyDescent="0.25">
      <c r="A25" s="34" t="s">
        <v>54</v>
      </c>
      <c r="B25" s="39">
        <v>75400</v>
      </c>
      <c r="C25" s="39">
        <v>31000</v>
      </c>
      <c r="D25" s="39">
        <v>6510.3620000000001</v>
      </c>
      <c r="E25" s="39">
        <v>1677.6</v>
      </c>
      <c r="F25" s="39">
        <v>1600</v>
      </c>
      <c r="G25" s="39">
        <v>6595.1</v>
      </c>
      <c r="H25" s="39">
        <v>2578.94166</v>
      </c>
      <c r="I25" s="39">
        <v>500</v>
      </c>
      <c r="J25" s="39">
        <v>14975.08</v>
      </c>
      <c r="K25" s="39">
        <v>1192.0740000000001</v>
      </c>
      <c r="L25" s="39">
        <v>3819.1039999999998</v>
      </c>
      <c r="M25" s="39">
        <v>2786.15</v>
      </c>
      <c r="N25" s="39">
        <v>3843.1916200000001</v>
      </c>
      <c r="O25" s="39">
        <v>3396.3026100000002</v>
      </c>
      <c r="P25" s="40">
        <v>155873.90588999999</v>
      </c>
      <c r="Q25" s="33"/>
      <c r="R25" s="33"/>
      <c r="S25" s="33"/>
      <c r="T25" s="33"/>
    </row>
    <row r="26" spans="1:20" ht="90" x14ac:dyDescent="0.25">
      <c r="A26" s="34" t="s">
        <v>55</v>
      </c>
      <c r="B26" s="39">
        <v>31201.942439999999</v>
      </c>
      <c r="C26" s="39">
        <v>5849.5231000000003</v>
      </c>
      <c r="D26" s="39">
        <v>277</v>
      </c>
      <c r="E26" s="39">
        <v>1247.8</v>
      </c>
      <c r="F26" s="39">
        <v>440</v>
      </c>
      <c r="G26" s="39">
        <v>920</v>
      </c>
      <c r="H26" s="39">
        <v>253.256</v>
      </c>
      <c r="I26" s="39"/>
      <c r="J26" s="39">
        <v>324.65172000000001</v>
      </c>
      <c r="K26" s="39"/>
      <c r="L26" s="39">
        <v>1281.384</v>
      </c>
      <c r="M26" s="39">
        <v>700</v>
      </c>
      <c r="N26" s="39">
        <v>975.00825999999995</v>
      </c>
      <c r="O26" s="39"/>
      <c r="P26" s="40">
        <v>43470.565519999996</v>
      </c>
      <c r="Q26" s="33"/>
      <c r="R26" s="33"/>
      <c r="S26" s="33"/>
      <c r="T26" s="33"/>
    </row>
    <row r="27" spans="1:20" ht="120" x14ac:dyDescent="0.25">
      <c r="A27" s="34" t="s">
        <v>56</v>
      </c>
      <c r="B27" s="39">
        <v>3280</v>
      </c>
      <c r="C27" s="39">
        <v>1664.0219999999999</v>
      </c>
      <c r="D27" s="39">
        <v>210</v>
      </c>
      <c r="E27" s="39">
        <v>169</v>
      </c>
      <c r="F27" s="39">
        <v>55</v>
      </c>
      <c r="G27" s="39">
        <v>245.24</v>
      </c>
      <c r="H27" s="39">
        <v>80.623999999999995</v>
      </c>
      <c r="I27" s="39">
        <v>27</v>
      </c>
      <c r="J27" s="39">
        <v>361.2</v>
      </c>
      <c r="K27" s="39">
        <v>61.271999999999998</v>
      </c>
      <c r="L27" s="39"/>
      <c r="M27" s="39">
        <v>112.83</v>
      </c>
      <c r="N27" s="39">
        <v>140.417</v>
      </c>
      <c r="O27" s="39"/>
      <c r="P27" s="40">
        <v>6406.6049999999996</v>
      </c>
      <c r="Q27" s="33"/>
      <c r="R27" s="33"/>
      <c r="S27" s="33"/>
      <c r="T27" s="33"/>
    </row>
    <row r="28" spans="1:20" ht="90" x14ac:dyDescent="0.25">
      <c r="A28" s="34" t="s">
        <v>57</v>
      </c>
      <c r="B28" s="39">
        <v>866.82874000000004</v>
      </c>
      <c r="C28" s="39">
        <v>1871.2</v>
      </c>
      <c r="D28" s="39"/>
      <c r="E28" s="39"/>
      <c r="F28" s="39"/>
      <c r="G28" s="39">
        <v>100.242</v>
      </c>
      <c r="H28" s="39"/>
      <c r="I28" s="39"/>
      <c r="J28" s="39"/>
      <c r="K28" s="39">
        <v>64.7</v>
      </c>
      <c r="L28" s="39"/>
      <c r="M28" s="39"/>
      <c r="N28" s="39">
        <v>98.686000000000007</v>
      </c>
      <c r="O28" s="39"/>
      <c r="P28" s="40">
        <v>3001.6567399999999</v>
      </c>
      <c r="Q28" s="33"/>
      <c r="R28" s="33"/>
      <c r="S28" s="33"/>
      <c r="T28" s="33"/>
    </row>
    <row r="29" spans="1:20" ht="120" x14ac:dyDescent="0.25">
      <c r="A29" s="34" t="s">
        <v>58</v>
      </c>
      <c r="B29" s="39"/>
      <c r="C29" s="39"/>
      <c r="D29" s="39"/>
      <c r="E29" s="39"/>
      <c r="F29" s="39"/>
      <c r="G29" s="39"/>
      <c r="H29" s="39"/>
      <c r="I29" s="39"/>
      <c r="J29" s="39"/>
      <c r="K29" s="39">
        <v>4000</v>
      </c>
      <c r="L29" s="39"/>
      <c r="M29" s="39"/>
      <c r="N29" s="39"/>
      <c r="O29" s="39"/>
      <c r="P29" s="40">
        <v>4000</v>
      </c>
      <c r="Q29" s="33"/>
      <c r="R29" s="33"/>
      <c r="S29" s="33"/>
      <c r="T29" s="33"/>
    </row>
    <row r="30" spans="1:20" ht="210" x14ac:dyDescent="0.25">
      <c r="A30" s="34" t="s">
        <v>59</v>
      </c>
      <c r="B30" s="39">
        <v>474.22</v>
      </c>
      <c r="C30" s="39">
        <v>147.58000000000001</v>
      </c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40">
        <v>621.79999999999995</v>
      </c>
      <c r="Q30" s="33"/>
      <c r="R30" s="33"/>
      <c r="S30" s="33"/>
      <c r="T30" s="33"/>
    </row>
    <row r="31" spans="1:20" ht="135" x14ac:dyDescent="0.25">
      <c r="A31" s="34" t="s">
        <v>60</v>
      </c>
      <c r="B31" s="39">
        <v>7810.5067099999997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40">
        <v>7810.5067099999997</v>
      </c>
      <c r="Q31" s="33"/>
      <c r="R31" s="33"/>
      <c r="S31" s="33"/>
      <c r="T31" s="33"/>
    </row>
    <row r="32" spans="1:20" ht="120" x14ac:dyDescent="0.25">
      <c r="A32" s="34" t="s">
        <v>61</v>
      </c>
      <c r="B32" s="39"/>
      <c r="C32" s="39">
        <v>1903.6610000000001</v>
      </c>
      <c r="D32" s="39">
        <v>531.71900000000005</v>
      </c>
      <c r="E32" s="39">
        <v>417.91800000000001</v>
      </c>
      <c r="F32" s="39">
        <v>224</v>
      </c>
      <c r="G32" s="39">
        <v>4995.2719999999999</v>
      </c>
      <c r="H32" s="39">
        <v>699.73299999999995</v>
      </c>
      <c r="I32" s="39">
        <v>165</v>
      </c>
      <c r="J32" s="39">
        <v>2291</v>
      </c>
      <c r="K32" s="39"/>
      <c r="L32" s="39"/>
      <c r="M32" s="39">
        <v>210.30072999999999</v>
      </c>
      <c r="N32" s="39">
        <v>539.67332999999996</v>
      </c>
      <c r="O32" s="39"/>
      <c r="P32" s="40">
        <v>11978.27706</v>
      </c>
      <c r="Q32" s="33"/>
      <c r="R32" s="33"/>
      <c r="S32" s="33"/>
      <c r="T32" s="33"/>
    </row>
    <row r="33" spans="1:20" ht="45" x14ac:dyDescent="0.25">
      <c r="A33" s="34" t="s">
        <v>62</v>
      </c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>
        <v>3202.1325700000002</v>
      </c>
      <c r="O33" s="39"/>
      <c r="P33" s="40">
        <v>3202.1325700000002</v>
      </c>
      <c r="Q33" s="33"/>
      <c r="R33" s="33"/>
      <c r="S33" s="33"/>
      <c r="T33" s="33"/>
    </row>
    <row r="34" spans="1:20" ht="75" x14ac:dyDescent="0.25">
      <c r="A34" s="34" t="s">
        <v>63</v>
      </c>
      <c r="B34" s="39"/>
      <c r="C34" s="39"/>
      <c r="D34" s="39"/>
      <c r="E34" s="39">
        <v>1188.0440000000001</v>
      </c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40">
        <v>1188.0440000000001</v>
      </c>
      <c r="Q34" s="33"/>
      <c r="R34" s="33"/>
      <c r="S34" s="33"/>
      <c r="T34" s="33"/>
    </row>
    <row r="35" spans="1:20" ht="60" x14ac:dyDescent="0.25">
      <c r="A35" s="34" t="s">
        <v>64</v>
      </c>
      <c r="B35" s="39"/>
      <c r="C35" s="39">
        <v>4133.2132700000002</v>
      </c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40">
        <v>4133.2132700000002</v>
      </c>
      <c r="Q35" s="33"/>
      <c r="R35" s="33"/>
      <c r="S35" s="33"/>
      <c r="T35" s="33"/>
    </row>
    <row r="36" spans="1:20" ht="60" x14ac:dyDescent="0.25">
      <c r="A36" s="34" t="s">
        <v>65</v>
      </c>
      <c r="B36" s="39"/>
      <c r="C36" s="39"/>
      <c r="D36" s="39"/>
      <c r="E36" s="39"/>
      <c r="F36" s="39"/>
      <c r="G36" s="39"/>
      <c r="H36" s="39"/>
      <c r="I36" s="39"/>
      <c r="J36" s="39">
        <v>41737</v>
      </c>
      <c r="K36" s="39"/>
      <c r="L36" s="39"/>
      <c r="M36" s="39"/>
      <c r="N36" s="39"/>
      <c r="O36" s="39"/>
      <c r="P36" s="40">
        <v>41737</v>
      </c>
      <c r="Q36" s="33"/>
      <c r="R36" s="33"/>
      <c r="S36" s="33"/>
      <c r="T36" s="33"/>
    </row>
    <row r="37" spans="1:20" ht="45" x14ac:dyDescent="0.25">
      <c r="A37" s="34" t="s">
        <v>66</v>
      </c>
      <c r="B37" s="39"/>
      <c r="C37" s="39">
        <v>688.75</v>
      </c>
      <c r="D37" s="39">
        <v>189.42981</v>
      </c>
      <c r="E37" s="39">
        <v>427.74914999999999</v>
      </c>
      <c r="F37" s="39">
        <v>111.15</v>
      </c>
      <c r="G37" s="39">
        <v>37.049999999999997</v>
      </c>
      <c r="H37" s="39">
        <v>81.967070000000007</v>
      </c>
      <c r="I37" s="39">
        <v>42.274999999999999</v>
      </c>
      <c r="J37" s="39"/>
      <c r="K37" s="39">
        <v>99.7</v>
      </c>
      <c r="L37" s="39">
        <v>277.55</v>
      </c>
      <c r="M37" s="39">
        <v>152.47897</v>
      </c>
      <c r="N37" s="39">
        <v>254.9</v>
      </c>
      <c r="O37" s="39">
        <v>237.9</v>
      </c>
      <c r="P37" s="40">
        <v>2600.9</v>
      </c>
      <c r="Q37" s="33"/>
      <c r="R37" s="33"/>
      <c r="S37" s="33"/>
      <c r="T37" s="33"/>
    </row>
    <row r="38" spans="1:20" ht="60" x14ac:dyDescent="0.25">
      <c r="A38" s="34" t="s">
        <v>67</v>
      </c>
      <c r="B38" s="39">
        <v>209.28424000000001</v>
      </c>
      <c r="C38" s="39">
        <v>78.481589999999997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>
        <v>287.76582999999999</v>
      </c>
      <c r="Q38" s="33"/>
      <c r="R38" s="33"/>
      <c r="S38" s="33"/>
      <c r="T38" s="33"/>
    </row>
    <row r="39" spans="1:20" x14ac:dyDescent="0.25">
      <c r="A39" s="34" t="s">
        <v>68</v>
      </c>
      <c r="B39" s="39">
        <v>402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40">
        <v>402</v>
      </c>
      <c r="Q39" s="33"/>
      <c r="R39" s="33"/>
      <c r="S39" s="33"/>
      <c r="T39" s="33"/>
    </row>
    <row r="40" spans="1:20" ht="75" x14ac:dyDescent="0.25">
      <c r="A40" s="34" t="s">
        <v>69</v>
      </c>
      <c r="B40" s="39"/>
      <c r="C40" s="39"/>
      <c r="D40" s="39">
        <v>1018.80054</v>
      </c>
      <c r="E40" s="39"/>
      <c r="F40" s="39"/>
      <c r="G40" s="39">
        <v>1383.3711800000001</v>
      </c>
      <c r="H40" s="39"/>
      <c r="I40" s="39"/>
      <c r="J40" s="39"/>
      <c r="K40" s="39"/>
      <c r="L40" s="39"/>
      <c r="M40" s="39"/>
      <c r="N40" s="39"/>
      <c r="O40" s="39"/>
      <c r="P40" s="40">
        <v>2402.1717199999998</v>
      </c>
      <c r="Q40" s="33"/>
      <c r="R40" s="33"/>
      <c r="S40" s="33"/>
      <c r="T40" s="33"/>
    </row>
    <row r="41" spans="1:20" x14ac:dyDescent="0.25">
      <c r="A41" s="31" t="s">
        <v>70</v>
      </c>
      <c r="B41" s="40">
        <v>492023.45536000002</v>
      </c>
      <c r="C41" s="40">
        <v>201896.16926</v>
      </c>
      <c r="D41" s="40">
        <v>77753.680600000007</v>
      </c>
      <c r="E41" s="40">
        <v>45738.279269999999</v>
      </c>
      <c r="F41" s="40">
        <v>25091.21242</v>
      </c>
      <c r="G41" s="40">
        <v>98127.477780000001</v>
      </c>
      <c r="H41" s="40">
        <v>31623.440920000001</v>
      </c>
      <c r="I41" s="40">
        <v>12637.275</v>
      </c>
      <c r="J41" s="40">
        <v>123679.99679999999</v>
      </c>
      <c r="K41" s="40">
        <v>25951.091469999999</v>
      </c>
      <c r="L41" s="40">
        <v>74349.182409999994</v>
      </c>
      <c r="M41" s="40">
        <v>40479.033130000003</v>
      </c>
      <c r="N41" s="40">
        <v>51766.795080000004</v>
      </c>
      <c r="O41" s="40">
        <v>43393.30126</v>
      </c>
      <c r="P41" s="40">
        <v>1344510.3907600001</v>
      </c>
      <c r="Q41" s="32"/>
      <c r="R41" s="32"/>
      <c r="S41" s="32"/>
      <c r="T41" s="32"/>
    </row>
  </sheetData>
  <pageMargins left="0.23622047244094491" right="0.23622047244094491" top="0.27" bottom="0.39" header="0.17" footer="0.17"/>
  <pageSetup paperSize="9" scale="60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Бюджетополучатели</vt:lpstr>
      <vt:lpstr>Муниципальные районы</vt:lpstr>
      <vt:lpstr>EndData</vt:lpstr>
      <vt:lpstr>EndData1</vt:lpstr>
      <vt:lpstr>EndData2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2017-12-06T05:56:50Z</dcterms:modified>
</cp:coreProperties>
</file>