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Учреждения!$48:$49</definedName>
    <definedName name="_xlnm.Print_Area" localSheetId="1">'Муниципальные районы'!$A$1:$P$31</definedName>
    <definedName name="_xlnm.Print_Area" localSheetId="0">Учреждения!$A$1:$E$95</definedName>
  </definedNames>
  <calcPr calcId="162913" refMode="R1C1"/>
</workbook>
</file>

<file path=xl/calcChain.xml><?xml version="1.0" encoding="utf-8"?>
<calcChain xmlns="http://schemas.openxmlformats.org/spreadsheetml/2006/main">
  <c r="E46" i="1" l="1"/>
  <c r="E8" i="1" s="1"/>
  <c r="E9" i="1"/>
  <c r="E13" i="1"/>
  <c r="E14" i="1"/>
  <c r="E12" i="1"/>
  <c r="E10" i="1"/>
  <c r="E11" i="1"/>
  <c r="B29" i="2"/>
  <c r="A2" i="2" l="1"/>
  <c r="B2" i="2" s="1"/>
  <c r="C2" i="2" s="1"/>
  <c r="A30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<sst xmlns="http://schemas.openxmlformats.org/spreadsheetml/2006/main" count="107" uniqueCount="106">
  <si>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</si>
  <si>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</si>
  <si>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</si>
  <si>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</si>
  <si>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</si>
  <si>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</si>
  <si>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</si>
  <si>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</si>
  <si>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</si>
  <si>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</si>
  <si>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</si>
  <si>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</si>
  <si>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</si>
  <si>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</si>
  <si>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</si>
  <si>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</si>
  <si>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</si>
  <si>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</si>
  <si>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</si>
  <si>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</si>
  <si>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</si>
  <si>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</si>
  <si>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</si>
  <si>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</si>
  <si>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</si>
  <si>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</si>
  <si>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</si>
  <si>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</si>
  <si>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</si>
  <si>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</si>
  <si>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</si>
  <si>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</si>
  <si>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</si>
  <si>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</si>
  <si>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</si>
  <si>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</si>
  <si>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</si>
  <si>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</si>
  <si>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</si>
  <si>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</si>
  <si>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</si>
  <si>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</si>
  <si>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</si>
  <si>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</si>
  <si>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</si>
  <si>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</si>
  <si>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</si>
  <si>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</si>
  <si>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</si>
  <si>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</si>
  <si>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полномочий Камчатского края на государственную регистрацию актов гражданского состояния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</si>
  <si>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</si>
  <si>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</si>
  <si>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</si>
  <si>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Всего:</t>
  </si>
  <si>
    <t>18.01.2018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</si>
  <si>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</si>
  <si>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</si>
  <si>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</si>
  <si>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</si>
  <si>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</si>
  <si>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</si>
  <si>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</si>
  <si>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</si>
  <si>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</si>
  <si>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</si>
  <si>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</si>
  <si>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</si>
  <si>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</si>
  <si>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</si>
  <si>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</si>
  <si>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</si>
  <si>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</si>
  <si>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</si>
  <si>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</si>
  <si>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</si>
  <si>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</si>
  <si>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</si>
  <si>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</si>
  <si>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</si>
  <si>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</si>
  <si>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</si>
  <si>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</si>
  <si>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</si>
  <si>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</si>
  <si>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</si>
  <si>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</si>
  <si>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</si>
  <si>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</si>
  <si>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</si>
  <si>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</si>
  <si>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</si>
  <si>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</si>
  <si>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</si>
  <si>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</si>
  <si>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</si>
  <si>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</si>
  <si>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</si>
  <si>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</si>
  <si>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ИТОГО</t>
  </si>
  <si>
    <t>09.01.2018</t>
  </si>
  <si>
    <t>Дотации бюджетам субъектов Российской Федерации  на частичную компенсацию дополнительных расходов на повышение оплаты труда работников бюджетной сферы</t>
  </si>
  <si>
    <t>Дотации бюджетам субъектов Российской Федерации на выравнивание бюджетной обеспеченности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</si>
  <si>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</si>
  <si>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</si>
  <si>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Единая субвенция бюджетам субъектов Российской Федерации и бюджету г. Байконур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</si>
</sst>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4" fontId="0" fillId="0" borderId="0" xfId="0" applyNumberFormat="1"/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0" fontId="14" fillId="0" borderId="4" xfId="0" applyFont="1" applyBorder="1" applyAlignment="1">
      <alignment horizontal="center" vertical="center" wrapText="1"/>
    </xf>
    <xf numFmtId="164" fontId="15" fillId="0" borderId="4" xfId="0" applyNumberFormat="1" applyFont="1" applyBorder="1"/>
    <xf numFmtId="0" fontId="15" fillId="0" borderId="4" xfId="0" applyFont="1" applyBorder="1" applyAlignment="1">
      <alignment wrapText="1"/>
    </xf>
    <xf numFmtId="0" fontId="17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6" fillId="0" borderId="0" xfId="0" applyNumberFormat="1" applyFont="1"/>
    <xf numFmtId="0" fontId="18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2" fillId="0" borderId="4" xfId="0" applyNumberFormat="1" applyFont="1" applyBorder="1" applyAlignment="1">
      <alignment horizontal="left" vertical="center" wrapText="1"/>
    </xf>
    <xf numFmtId="0" fontId="1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view="pageBreakPreview" zoomScaleNormal="100" zoomScaleSheetLayoutView="100" workbookViewId="0">
      <selection activeCell="E47" sqref="E47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1" t="s">
        <v>0</v>
      </c>
      <c r="B1" s="41"/>
      <c r="C1" s="41"/>
      <c r="D1" s="41"/>
      <c r="E1" s="41"/>
      <c r="F1" s="30" t="s">
        <v>100</v>
      </c>
      <c r="G1" s="31" t="str">
        <f>TEXT(F1,"[$-FC19]ДД ММММ")</f>
        <v>09 января</v>
      </c>
      <c r="H1" s="31" t="str">
        <f>TEXT(F1,"[$-FC19]ДД.ММ.ГГГ \г")</f>
        <v>09.01.2018 г</v>
      </c>
    </row>
    <row r="2" spans="1:9" ht="15.6" x14ac:dyDescent="0.3">
      <c r="A2" s="41" t="str">
        <f>CONCATENATE("с ",G1," по ",G2,"ода")</f>
        <v>с 09 января по 18 января 2018 года</v>
      </c>
      <c r="B2" s="41"/>
      <c r="C2" s="41"/>
      <c r="D2" s="41"/>
      <c r="E2" s="41"/>
      <c r="F2" s="30" t="s">
        <v>55</v>
      </c>
      <c r="G2" s="31" t="str">
        <f>TEXT(F2,"[$-FC19]ДД ММММ ГГГ \г")</f>
        <v>18 января 2018 г</v>
      </c>
      <c r="H2" s="31" t="str">
        <f>TEXT(F2,"[$-FC19]ДД.ММ.ГГГ \г")</f>
        <v>18.01.2018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2" t="str">
        <f>CONCATENATE("Остатки средств на ",H1,".")</f>
        <v>Остатки средств на 09.01.2018 г.</v>
      </c>
      <c r="B5" s="43"/>
      <c r="C5" s="43"/>
      <c r="D5" s="44"/>
      <c r="E5" s="8">
        <v>2583882.1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1" t="s">
        <v>2</v>
      </c>
      <c r="B7" s="52"/>
      <c r="C7" s="52"/>
      <c r="D7" s="52"/>
      <c r="E7" s="13"/>
    </row>
    <row r="8" spans="1:9" x14ac:dyDescent="0.3">
      <c r="A8" s="46" t="s">
        <v>3</v>
      </c>
      <c r="B8" s="52"/>
      <c r="C8" s="52"/>
      <c r="D8" s="52"/>
      <c r="E8" s="9">
        <f>E46-E9</f>
        <v>651896.51629999932</v>
      </c>
    </row>
    <row r="9" spans="1:9" x14ac:dyDescent="0.3">
      <c r="A9" s="53" t="s">
        <v>4</v>
      </c>
      <c r="B9" s="52"/>
      <c r="C9" s="52"/>
      <c r="D9" s="52"/>
      <c r="E9" s="14">
        <f>SUM(E10:E14)</f>
        <v>3355653.0000000005</v>
      </c>
    </row>
    <row r="10" spans="1:9" x14ac:dyDescent="0.3">
      <c r="A10" s="53" t="s">
        <v>102</v>
      </c>
      <c r="B10" s="52"/>
      <c r="C10" s="52"/>
      <c r="D10" s="52"/>
      <c r="E10" s="14">
        <f>3279808.1</f>
        <v>3279808.1</v>
      </c>
    </row>
    <row r="11" spans="1:9" ht="30.6" customHeight="1" x14ac:dyDescent="0.3">
      <c r="A11" s="53" t="s">
        <v>101</v>
      </c>
      <c r="B11" s="52"/>
      <c r="C11" s="52"/>
      <c r="D11" s="52"/>
      <c r="E11" s="14">
        <f>32476</f>
        <v>32476</v>
      </c>
    </row>
    <row r="12" spans="1:9" ht="30.6" customHeight="1" x14ac:dyDescent="0.3">
      <c r="A12" s="53" t="s">
        <v>103</v>
      </c>
      <c r="B12" s="52"/>
      <c r="C12" s="52"/>
      <c r="D12" s="52"/>
      <c r="E12" s="14">
        <f>37993</f>
        <v>37993</v>
      </c>
    </row>
    <row r="13" spans="1:9" ht="28.2" customHeight="1" x14ac:dyDescent="0.3">
      <c r="A13" s="53" t="s">
        <v>104</v>
      </c>
      <c r="B13" s="52"/>
      <c r="C13" s="52"/>
      <c r="D13" s="52"/>
      <c r="E13" s="14">
        <f>318.7+3981.1+197.7+248.7</f>
        <v>4746.2</v>
      </c>
    </row>
    <row r="14" spans="1:9" x14ac:dyDescent="0.3">
      <c r="A14" s="53" t="s">
        <v>105</v>
      </c>
      <c r="B14" s="52"/>
      <c r="C14" s="52"/>
      <c r="D14" s="52"/>
      <c r="E14" s="14">
        <f>629.7</f>
        <v>629.70000000000005</v>
      </c>
    </row>
    <row r="15" spans="1:9" hidden="1" x14ac:dyDescent="0.3">
      <c r="A15" s="53"/>
      <c r="B15" s="52"/>
      <c r="C15" s="52"/>
      <c r="D15" s="52"/>
      <c r="E15" s="14"/>
    </row>
    <row r="16" spans="1:9" hidden="1" x14ac:dyDescent="0.3">
      <c r="A16" s="53"/>
      <c r="B16" s="52"/>
      <c r="C16" s="52"/>
      <c r="D16" s="52"/>
      <c r="E16" s="14"/>
    </row>
    <row r="17" spans="1:5" hidden="1" x14ac:dyDescent="0.3">
      <c r="A17" s="53"/>
      <c r="B17" s="52"/>
      <c r="C17" s="52"/>
      <c r="D17" s="52"/>
      <c r="E17" s="14"/>
    </row>
    <row r="18" spans="1:5" hidden="1" x14ac:dyDescent="0.3">
      <c r="A18" s="53"/>
      <c r="B18" s="52"/>
      <c r="C18" s="52"/>
      <c r="D18" s="52"/>
      <c r="E18" s="14"/>
    </row>
    <row r="19" spans="1:5" hidden="1" x14ac:dyDescent="0.3">
      <c r="A19" s="53"/>
      <c r="B19" s="52"/>
      <c r="C19" s="52"/>
      <c r="D19" s="52"/>
      <c r="E19" s="14"/>
    </row>
    <row r="20" spans="1:5" hidden="1" x14ac:dyDescent="0.3">
      <c r="A20" s="53"/>
      <c r="B20" s="52"/>
      <c r="C20" s="52"/>
      <c r="D20" s="52"/>
      <c r="E20" s="14"/>
    </row>
    <row r="21" spans="1:5" hidden="1" x14ac:dyDescent="0.3">
      <c r="A21" s="53"/>
      <c r="B21" s="52"/>
      <c r="C21" s="52"/>
      <c r="D21" s="52"/>
      <c r="E21" s="14"/>
    </row>
    <row r="22" spans="1:5" hidden="1" x14ac:dyDescent="0.3">
      <c r="A22" s="53"/>
      <c r="B22" s="52"/>
      <c r="C22" s="52"/>
      <c r="D22" s="52"/>
      <c r="E22" s="14"/>
    </row>
    <row r="23" spans="1:5" hidden="1" x14ac:dyDescent="0.3">
      <c r="A23" s="53"/>
      <c r="B23" s="52"/>
      <c r="C23" s="52"/>
      <c r="D23" s="52"/>
      <c r="E23" s="14"/>
    </row>
    <row r="24" spans="1:5" hidden="1" x14ac:dyDescent="0.3">
      <c r="A24" s="53"/>
      <c r="B24" s="52"/>
      <c r="C24" s="52"/>
      <c r="D24" s="52"/>
      <c r="E24" s="14"/>
    </row>
    <row r="25" spans="1:5" hidden="1" x14ac:dyDescent="0.3">
      <c r="A25" s="53"/>
      <c r="B25" s="52"/>
      <c r="C25" s="52"/>
      <c r="D25" s="52"/>
      <c r="E25" s="14"/>
    </row>
    <row r="26" spans="1:5" hidden="1" x14ac:dyDescent="0.3">
      <c r="A26" s="53"/>
      <c r="B26" s="52"/>
      <c r="C26" s="52"/>
      <c r="D26" s="52"/>
      <c r="E26" s="14"/>
    </row>
    <row r="27" spans="1:5" hidden="1" x14ac:dyDescent="0.3">
      <c r="A27" s="53"/>
      <c r="B27" s="52"/>
      <c r="C27" s="52"/>
      <c r="D27" s="52"/>
      <c r="E27" s="14"/>
    </row>
    <row r="28" spans="1:5" hidden="1" x14ac:dyDescent="0.3">
      <c r="A28" s="53"/>
      <c r="B28" s="52"/>
      <c r="C28" s="52"/>
      <c r="D28" s="52"/>
      <c r="E28" s="14"/>
    </row>
    <row r="29" spans="1:5" hidden="1" x14ac:dyDescent="0.3">
      <c r="A29" s="53"/>
      <c r="B29" s="52"/>
      <c r="C29" s="52"/>
      <c r="D29" s="52"/>
      <c r="E29" s="14"/>
    </row>
    <row r="30" spans="1:5" hidden="1" x14ac:dyDescent="0.3">
      <c r="A30" s="53"/>
      <c r="B30" s="52"/>
      <c r="C30" s="52"/>
      <c r="D30" s="52"/>
      <c r="E30" s="14"/>
    </row>
    <row r="31" spans="1:5" hidden="1" x14ac:dyDescent="0.3">
      <c r="A31" s="53"/>
      <c r="B31" s="52"/>
      <c r="C31" s="52"/>
      <c r="D31" s="52"/>
      <c r="E31" s="14"/>
    </row>
    <row r="32" spans="1:5" hidden="1" x14ac:dyDescent="0.3">
      <c r="A32" s="53"/>
      <c r="B32" s="52"/>
      <c r="C32" s="52"/>
      <c r="D32" s="52"/>
      <c r="E32" s="14"/>
    </row>
    <row r="33" spans="1:5" hidden="1" x14ac:dyDescent="0.3">
      <c r="A33" s="53"/>
      <c r="B33" s="52"/>
      <c r="C33" s="52"/>
      <c r="D33" s="52"/>
      <c r="E33" s="14"/>
    </row>
    <row r="34" spans="1:5" hidden="1" x14ac:dyDescent="0.3">
      <c r="A34" s="53"/>
      <c r="B34" s="52"/>
      <c r="C34" s="52"/>
      <c r="D34" s="52"/>
      <c r="E34" s="14"/>
    </row>
    <row r="35" spans="1:5" hidden="1" x14ac:dyDescent="0.3">
      <c r="A35" s="53"/>
      <c r="B35" s="52"/>
      <c r="C35" s="52"/>
      <c r="D35" s="52"/>
      <c r="E35" s="14"/>
    </row>
    <row r="36" spans="1:5" hidden="1" x14ac:dyDescent="0.3">
      <c r="A36" s="53"/>
      <c r="B36" s="52"/>
      <c r="C36" s="52"/>
      <c r="D36" s="52"/>
      <c r="E36" s="14"/>
    </row>
    <row r="37" spans="1:5" hidden="1" x14ac:dyDescent="0.3">
      <c r="A37" s="53"/>
      <c r="B37" s="52"/>
      <c r="C37" s="52"/>
      <c r="D37" s="52"/>
      <c r="E37" s="14"/>
    </row>
    <row r="38" spans="1:5" hidden="1" x14ac:dyDescent="0.3">
      <c r="A38" s="53"/>
      <c r="B38" s="52"/>
      <c r="C38" s="52"/>
      <c r="D38" s="52"/>
      <c r="E38" s="14"/>
    </row>
    <row r="39" spans="1:5" hidden="1" x14ac:dyDescent="0.3">
      <c r="A39" s="53"/>
      <c r="B39" s="52"/>
      <c r="C39" s="52"/>
      <c r="D39" s="52"/>
      <c r="E39" s="14"/>
    </row>
    <row r="40" spans="1:5" hidden="1" x14ac:dyDescent="0.3">
      <c r="A40" s="53"/>
      <c r="B40" s="52"/>
      <c r="C40" s="52"/>
      <c r="D40" s="52"/>
      <c r="E40" s="14"/>
    </row>
    <row r="41" spans="1:5" hidden="1" x14ac:dyDescent="0.3">
      <c r="A41" s="53"/>
      <c r="B41" s="52"/>
      <c r="C41" s="52"/>
      <c r="D41" s="52"/>
      <c r="E41" s="14"/>
    </row>
    <row r="42" spans="1:5" hidden="1" x14ac:dyDescent="0.3">
      <c r="A42" s="53"/>
      <c r="B42" s="52"/>
      <c r="C42" s="52"/>
      <c r="D42" s="52"/>
      <c r="E42" s="14"/>
    </row>
    <row r="43" spans="1:5" hidden="1" x14ac:dyDescent="0.3">
      <c r="A43" s="53"/>
      <c r="B43" s="52"/>
      <c r="C43" s="52"/>
      <c r="D43" s="52"/>
      <c r="E43" s="14"/>
    </row>
    <row r="44" spans="1:5" hidden="1" x14ac:dyDescent="0.3">
      <c r="A44" s="53"/>
      <c r="B44" s="52"/>
      <c r="C44" s="52"/>
      <c r="D44" s="52"/>
      <c r="E44" s="14"/>
    </row>
    <row r="45" spans="1:5" hidden="1" x14ac:dyDescent="0.3">
      <c r="A45" s="53"/>
      <c r="B45" s="52"/>
      <c r="C45" s="52"/>
      <c r="D45" s="52"/>
      <c r="E45" s="14"/>
    </row>
    <row r="46" spans="1:5" x14ac:dyDescent="0.3">
      <c r="A46" s="45" t="s">
        <v>5</v>
      </c>
      <c r="B46" s="46"/>
      <c r="C46" s="46"/>
      <c r="D46" s="46"/>
      <c r="E46" s="13">
        <f>'Муниципальные районы'!B30-Учреждения!E5+'Муниципальные районы'!B29</f>
        <v>4007549.5162999998</v>
      </c>
    </row>
    <row r="47" spans="1:5" x14ac:dyDescent="0.3">
      <c r="A47" s="15"/>
      <c r="B47" s="16"/>
      <c r="C47" s="16"/>
      <c r="D47" s="6"/>
      <c r="E47" s="17"/>
    </row>
    <row r="48" spans="1:5" x14ac:dyDescent="0.3">
      <c r="A48" s="47" t="s">
        <v>14</v>
      </c>
      <c r="B48" s="49" t="s">
        <v>6</v>
      </c>
      <c r="C48" s="50" t="s">
        <v>7</v>
      </c>
      <c r="D48" s="50"/>
      <c r="E48" s="50"/>
    </row>
    <row r="49" spans="1:5" ht="82.8" x14ac:dyDescent="0.3">
      <c r="A49" s="48"/>
      <c r="B49" s="49"/>
      <c r="C49" s="18" t="s">
        <v>8</v>
      </c>
      <c r="D49" s="18" t="s">
        <v>9</v>
      </c>
      <c r="E49" s="18" t="s">
        <v>10</v>
      </c>
    </row>
    <row r="50" spans="1:5" x14ac:dyDescent="0.3">
      <c r="A50" s="19" t="s">
        <v>56</v>
      </c>
      <c r="B50" s="20">
        <v>13230.00409</v>
      </c>
      <c r="C50" s="20">
        <v>9709.9751300000007</v>
      </c>
      <c r="D50" s="20">
        <v>2943.5864299999998</v>
      </c>
      <c r="E50" s="20"/>
    </row>
    <row r="51" spans="1:5" x14ac:dyDescent="0.3">
      <c r="A51" s="19" t="s">
        <v>57</v>
      </c>
      <c r="B51" s="20">
        <v>2200</v>
      </c>
      <c r="C51" s="20">
        <v>1800</v>
      </c>
      <c r="D51" s="20"/>
      <c r="E51" s="20"/>
    </row>
    <row r="52" spans="1:5" x14ac:dyDescent="0.3">
      <c r="A52" s="19" t="s">
        <v>58</v>
      </c>
      <c r="B52" s="20">
        <v>3600</v>
      </c>
      <c r="C52" s="20">
        <v>3600</v>
      </c>
      <c r="D52" s="20"/>
      <c r="E52" s="20"/>
    </row>
    <row r="53" spans="1:5" x14ac:dyDescent="0.3">
      <c r="A53" s="19" t="s">
        <v>59</v>
      </c>
      <c r="B53" s="20">
        <v>101861.7929</v>
      </c>
      <c r="C53" s="20">
        <v>7453</v>
      </c>
      <c r="D53" s="20">
        <v>230</v>
      </c>
      <c r="E53" s="20"/>
    </row>
    <row r="54" spans="1:5" ht="27.6" x14ac:dyDescent="0.3">
      <c r="A54" s="19" t="s">
        <v>60</v>
      </c>
      <c r="B54" s="20">
        <v>1998.81837</v>
      </c>
      <c r="C54" s="20">
        <v>1310.7495200000001</v>
      </c>
      <c r="D54" s="20">
        <v>441.71969999999999</v>
      </c>
      <c r="E54" s="20"/>
    </row>
    <row r="55" spans="1:5" x14ac:dyDescent="0.3">
      <c r="A55" s="19" t="s">
        <v>61</v>
      </c>
      <c r="B55" s="20">
        <v>7881.8369300000004</v>
      </c>
      <c r="C55" s="20">
        <v>2900</v>
      </c>
      <c r="D55" s="20">
        <v>870</v>
      </c>
      <c r="E55" s="20"/>
    </row>
    <row r="56" spans="1:5" x14ac:dyDescent="0.3">
      <c r="A56" s="19" t="s">
        <v>62</v>
      </c>
      <c r="B56" s="20">
        <v>3085.5836100000001</v>
      </c>
      <c r="C56" s="20">
        <v>2000</v>
      </c>
      <c r="D56" s="20">
        <v>500</v>
      </c>
      <c r="E56" s="20"/>
    </row>
    <row r="57" spans="1:5" ht="27.6" x14ac:dyDescent="0.3">
      <c r="A57" s="19" t="s">
        <v>63</v>
      </c>
      <c r="B57" s="20">
        <v>755836.86285999999</v>
      </c>
      <c r="C57" s="20">
        <v>3700</v>
      </c>
      <c r="D57" s="20">
        <v>1570</v>
      </c>
      <c r="E57" s="20"/>
    </row>
    <row r="58" spans="1:5" x14ac:dyDescent="0.3">
      <c r="A58" s="19" t="s">
        <v>64</v>
      </c>
      <c r="B58" s="20">
        <v>12841.16459</v>
      </c>
      <c r="C58" s="20">
        <v>4250</v>
      </c>
      <c r="D58" s="20">
        <v>1598.5</v>
      </c>
      <c r="E58" s="20"/>
    </row>
    <row r="59" spans="1:5" x14ac:dyDescent="0.3">
      <c r="A59" s="19" t="s">
        <v>65</v>
      </c>
      <c r="B59" s="20">
        <v>53354.415229999999</v>
      </c>
      <c r="C59" s="20">
        <v>4700</v>
      </c>
      <c r="D59" s="20">
        <v>880</v>
      </c>
      <c r="E59" s="20">
        <v>450</v>
      </c>
    </row>
    <row r="60" spans="1:5" x14ac:dyDescent="0.3">
      <c r="A60" s="19" t="s">
        <v>66</v>
      </c>
      <c r="B60" s="20">
        <v>120980.75096999999</v>
      </c>
      <c r="C60" s="20">
        <v>2648.7</v>
      </c>
      <c r="D60" s="20">
        <v>118.8974</v>
      </c>
      <c r="E60" s="20">
        <v>42</v>
      </c>
    </row>
    <row r="61" spans="1:5" x14ac:dyDescent="0.3">
      <c r="A61" s="19" t="s">
        <v>67</v>
      </c>
      <c r="B61" s="20">
        <v>454992.90113000001</v>
      </c>
      <c r="C61" s="20">
        <v>6301.5927700000002</v>
      </c>
      <c r="D61" s="20">
        <v>297.34343000000001</v>
      </c>
      <c r="E61" s="20">
        <v>238454.51</v>
      </c>
    </row>
    <row r="62" spans="1:5" x14ac:dyDescent="0.3">
      <c r="A62" s="19" t="s">
        <v>68</v>
      </c>
      <c r="B62" s="20">
        <v>309680.23778999998</v>
      </c>
      <c r="C62" s="20">
        <v>5100</v>
      </c>
      <c r="D62" s="20">
        <v>4015</v>
      </c>
      <c r="E62" s="20">
        <v>219420.84901000001</v>
      </c>
    </row>
    <row r="63" spans="1:5" x14ac:dyDescent="0.3">
      <c r="A63" s="19" t="s">
        <v>69</v>
      </c>
      <c r="B63" s="20">
        <v>38085.006000000001</v>
      </c>
      <c r="C63" s="20">
        <v>1740</v>
      </c>
      <c r="D63" s="20">
        <v>548.1</v>
      </c>
      <c r="E63" s="20"/>
    </row>
    <row r="64" spans="1:5" ht="27.6" x14ac:dyDescent="0.3">
      <c r="A64" s="19" t="s">
        <v>70</v>
      </c>
      <c r="B64" s="20">
        <v>64896.379309999997</v>
      </c>
      <c r="C64" s="20">
        <v>59376</v>
      </c>
      <c r="D64" s="20">
        <v>1253</v>
      </c>
      <c r="E64" s="20"/>
    </row>
    <row r="65" spans="1:5" x14ac:dyDescent="0.3">
      <c r="A65" s="19" t="s">
        <v>71</v>
      </c>
      <c r="B65" s="20">
        <v>4254.3059999999996</v>
      </c>
      <c r="C65" s="20">
        <v>600</v>
      </c>
      <c r="D65" s="20">
        <v>370</v>
      </c>
      <c r="E65" s="20"/>
    </row>
    <row r="66" spans="1:5" x14ac:dyDescent="0.3">
      <c r="A66" s="19" t="s">
        <v>72</v>
      </c>
      <c r="B66" s="20">
        <v>6702.6739399999997</v>
      </c>
      <c r="C66" s="20">
        <v>1674.047</v>
      </c>
      <c r="D66" s="20">
        <v>450</v>
      </c>
      <c r="E66" s="20"/>
    </row>
    <row r="67" spans="1:5" x14ac:dyDescent="0.3">
      <c r="A67" s="19" t="s">
        <v>73</v>
      </c>
      <c r="B67" s="20">
        <v>731.08543999999995</v>
      </c>
      <c r="C67" s="20">
        <v>710</v>
      </c>
      <c r="D67" s="20">
        <v>21.085439999999998</v>
      </c>
      <c r="E67" s="20"/>
    </row>
    <row r="68" spans="1:5" x14ac:dyDescent="0.3">
      <c r="A68" s="19" t="s">
        <v>74</v>
      </c>
      <c r="B68" s="20">
        <v>1313.02711</v>
      </c>
      <c r="C68" s="20">
        <v>800</v>
      </c>
      <c r="D68" s="20">
        <v>30.865729999999999</v>
      </c>
      <c r="E68" s="20"/>
    </row>
    <row r="69" spans="1:5" ht="27.6" x14ac:dyDescent="0.3">
      <c r="A69" s="19" t="s">
        <v>75</v>
      </c>
      <c r="B69" s="20">
        <v>18682.296009999998</v>
      </c>
      <c r="C69" s="20">
        <v>6112</v>
      </c>
      <c r="D69" s="20">
        <v>78</v>
      </c>
      <c r="E69" s="20">
        <v>9056.5014300000003</v>
      </c>
    </row>
    <row r="70" spans="1:5" x14ac:dyDescent="0.3">
      <c r="A70" s="19" t="s">
        <v>76</v>
      </c>
      <c r="B70" s="20">
        <v>14084.286690000001</v>
      </c>
      <c r="C70" s="20">
        <v>482.34359999999998</v>
      </c>
      <c r="D70" s="20"/>
      <c r="E70" s="20"/>
    </row>
    <row r="71" spans="1:5" x14ac:dyDescent="0.3">
      <c r="A71" s="19" t="s">
        <v>77</v>
      </c>
      <c r="B71" s="20">
        <v>11082.215319999999</v>
      </c>
      <c r="C71" s="20">
        <v>3830</v>
      </c>
      <c r="D71" s="20">
        <v>378</v>
      </c>
      <c r="E71" s="20"/>
    </row>
    <row r="72" spans="1:5" x14ac:dyDescent="0.3">
      <c r="A72" s="19" t="s">
        <v>78</v>
      </c>
      <c r="B72" s="20">
        <v>12224</v>
      </c>
      <c r="C72" s="20">
        <v>6900</v>
      </c>
      <c r="D72" s="20">
        <v>3500</v>
      </c>
      <c r="E72" s="20"/>
    </row>
    <row r="73" spans="1:5" x14ac:dyDescent="0.3">
      <c r="A73" s="19" t="s">
        <v>79</v>
      </c>
      <c r="B73" s="20">
        <v>2940</v>
      </c>
      <c r="C73" s="20">
        <v>1500</v>
      </c>
      <c r="D73" s="20">
        <v>500</v>
      </c>
      <c r="E73" s="20"/>
    </row>
    <row r="74" spans="1:5" x14ac:dyDescent="0.3">
      <c r="A74" s="19" t="s">
        <v>80</v>
      </c>
      <c r="B74" s="20">
        <v>392</v>
      </c>
      <c r="C74" s="20">
        <v>390</v>
      </c>
      <c r="D74" s="20">
        <v>2</v>
      </c>
      <c r="E74" s="20"/>
    </row>
    <row r="75" spans="1:5" x14ac:dyDescent="0.3">
      <c r="A75" s="19" t="s">
        <v>81</v>
      </c>
      <c r="B75" s="20">
        <v>4084.1</v>
      </c>
      <c r="C75" s="20">
        <v>2500</v>
      </c>
      <c r="D75" s="20">
        <v>700</v>
      </c>
      <c r="E75" s="20"/>
    </row>
    <row r="76" spans="1:5" x14ac:dyDescent="0.3">
      <c r="A76" s="19" t="s">
        <v>82</v>
      </c>
      <c r="B76" s="20">
        <v>1115</v>
      </c>
      <c r="C76" s="20">
        <v>1000</v>
      </c>
      <c r="D76" s="20"/>
      <c r="E76" s="20"/>
    </row>
    <row r="77" spans="1:5" x14ac:dyDescent="0.3">
      <c r="A77" s="19" t="s">
        <v>83</v>
      </c>
      <c r="B77" s="20">
        <v>565.68799999999999</v>
      </c>
      <c r="C77" s="20">
        <v>485</v>
      </c>
      <c r="D77" s="20"/>
      <c r="E77" s="20"/>
    </row>
    <row r="78" spans="1:5" x14ac:dyDescent="0.3">
      <c r="A78" s="19" t="s">
        <v>84</v>
      </c>
      <c r="B78" s="20">
        <v>1185</v>
      </c>
      <c r="C78" s="20">
        <v>800</v>
      </c>
      <c r="D78" s="20">
        <v>250</v>
      </c>
      <c r="E78" s="20"/>
    </row>
    <row r="79" spans="1:5" x14ac:dyDescent="0.3">
      <c r="A79" s="19" t="s">
        <v>85</v>
      </c>
      <c r="B79" s="20">
        <v>13.91399</v>
      </c>
      <c r="C79" s="20">
        <v>10.24919</v>
      </c>
      <c r="D79" s="20"/>
      <c r="E79" s="20"/>
    </row>
    <row r="80" spans="1:5" x14ac:dyDescent="0.3">
      <c r="A80" s="19" t="s">
        <v>86</v>
      </c>
      <c r="B80" s="20">
        <v>17705.473010000002</v>
      </c>
      <c r="C80" s="20">
        <v>7191.3</v>
      </c>
      <c r="D80" s="20">
        <v>1413.4</v>
      </c>
      <c r="E80" s="20">
        <v>221.97918000000001</v>
      </c>
    </row>
    <row r="81" spans="1:5" ht="27.6" x14ac:dyDescent="0.3">
      <c r="A81" s="19" t="s">
        <v>87</v>
      </c>
      <c r="B81" s="20">
        <v>42</v>
      </c>
      <c r="C81" s="20">
        <v>42</v>
      </c>
      <c r="D81" s="20"/>
      <c r="E81" s="20"/>
    </row>
    <row r="82" spans="1:5" x14ac:dyDescent="0.3">
      <c r="A82" s="19" t="s">
        <v>88</v>
      </c>
      <c r="B82" s="20">
        <v>457.6</v>
      </c>
      <c r="C82" s="20">
        <v>350</v>
      </c>
      <c r="D82" s="20"/>
      <c r="E82" s="20"/>
    </row>
    <row r="83" spans="1:5" x14ac:dyDescent="0.3">
      <c r="A83" s="19" t="s">
        <v>89</v>
      </c>
      <c r="B83" s="20">
        <v>3997.4711699999998</v>
      </c>
      <c r="C83" s="20">
        <v>1693</v>
      </c>
      <c r="D83" s="20">
        <v>525</v>
      </c>
      <c r="E83" s="20"/>
    </row>
    <row r="84" spans="1:5" x14ac:dyDescent="0.3">
      <c r="A84" s="19" t="s">
        <v>90</v>
      </c>
      <c r="B84" s="20">
        <v>75774.396999999997</v>
      </c>
      <c r="C84" s="20">
        <v>2252.83</v>
      </c>
      <c r="D84" s="20">
        <v>679.5</v>
      </c>
      <c r="E84" s="20">
        <v>53.746000000000002</v>
      </c>
    </row>
    <row r="85" spans="1:5" x14ac:dyDescent="0.3">
      <c r="A85" s="19" t="s">
        <v>91</v>
      </c>
      <c r="B85" s="20">
        <v>29310.549230000001</v>
      </c>
      <c r="C85" s="20">
        <v>3244.81637</v>
      </c>
      <c r="D85" s="20">
        <v>335.35269</v>
      </c>
      <c r="E85" s="20">
        <v>120</v>
      </c>
    </row>
    <row r="86" spans="1:5" x14ac:dyDescent="0.3">
      <c r="A86" s="19" t="s">
        <v>92</v>
      </c>
      <c r="B86" s="20">
        <v>1750</v>
      </c>
      <c r="C86" s="20">
        <v>350</v>
      </c>
      <c r="D86" s="20"/>
      <c r="E86" s="20"/>
    </row>
    <row r="87" spans="1:5" x14ac:dyDescent="0.3">
      <c r="A87" s="19" t="s">
        <v>93</v>
      </c>
      <c r="B87" s="20">
        <v>1684.4169999999999</v>
      </c>
      <c r="C87" s="20">
        <v>320</v>
      </c>
      <c r="D87" s="20"/>
      <c r="E87" s="20"/>
    </row>
    <row r="88" spans="1:5" x14ac:dyDescent="0.3">
      <c r="A88" s="19" t="s">
        <v>94</v>
      </c>
      <c r="B88" s="20">
        <v>2061.2769800000001</v>
      </c>
      <c r="C88" s="20">
        <v>1574.37</v>
      </c>
      <c r="D88" s="20">
        <v>376.59899999999999</v>
      </c>
      <c r="E88" s="20"/>
    </row>
    <row r="89" spans="1:5" x14ac:dyDescent="0.3">
      <c r="A89" s="19" t="s">
        <v>95</v>
      </c>
      <c r="B89" s="20">
        <v>10979.1</v>
      </c>
      <c r="C89" s="20">
        <v>2050</v>
      </c>
      <c r="D89" s="20">
        <v>530</v>
      </c>
      <c r="E89" s="20"/>
    </row>
    <row r="90" spans="1:5" x14ac:dyDescent="0.3">
      <c r="A90" s="19" t="s">
        <v>96</v>
      </c>
      <c r="B90" s="20">
        <v>679.10905000000002</v>
      </c>
      <c r="C90" s="20">
        <v>479</v>
      </c>
      <c r="D90" s="20">
        <v>126.666</v>
      </c>
      <c r="E90" s="20"/>
    </row>
    <row r="91" spans="1:5" x14ac:dyDescent="0.3">
      <c r="A91" s="19" t="s">
        <v>97</v>
      </c>
      <c r="B91" s="20">
        <v>124.38</v>
      </c>
      <c r="C91" s="20">
        <v>123</v>
      </c>
      <c r="D91" s="20"/>
      <c r="E91" s="20"/>
    </row>
    <row r="92" spans="1:5" x14ac:dyDescent="0.3">
      <c r="A92" s="19" t="s">
        <v>98</v>
      </c>
      <c r="B92" s="20">
        <v>1020</v>
      </c>
      <c r="C92" s="20">
        <v>700</v>
      </c>
      <c r="D92" s="20">
        <v>200</v>
      </c>
      <c r="E92" s="20"/>
    </row>
    <row r="93" spans="1:5" s="55" customFormat="1" x14ac:dyDescent="0.3">
      <c r="A93" s="54" t="s">
        <v>99</v>
      </c>
      <c r="B93" s="21">
        <v>2169481.1197199998</v>
      </c>
      <c r="C93" s="21">
        <v>164753.97357999999</v>
      </c>
      <c r="D93" s="21">
        <v>25732.615819999999</v>
      </c>
      <c r="E93" s="21">
        <v>467819.58562000003</v>
      </c>
    </row>
  </sheetData>
  <mergeCells count="46">
    <mergeCell ref="A41:D41"/>
    <mergeCell ref="A42:D42"/>
    <mergeCell ref="A43:D43"/>
    <mergeCell ref="A44:D44"/>
    <mergeCell ref="A45:D45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46:D46"/>
    <mergeCell ref="A48:A49"/>
    <mergeCell ref="B48:B49"/>
    <mergeCell ref="C48:E48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topLeftCell="A25" zoomScaleNormal="100" zoomScaleSheetLayoutView="100" workbookViewId="0">
      <selection activeCell="B31" sqref="B31"/>
    </sheetView>
  </sheetViews>
  <sheetFormatPr defaultRowHeight="14.4" x14ac:dyDescent="0.3"/>
  <cols>
    <col min="1" max="1" width="38.33203125" customWidth="1"/>
    <col min="2" max="2" width="13.109375" customWidth="1"/>
    <col min="3" max="3" width="13.77734375" customWidth="1"/>
    <col min="4" max="4" width="13.6640625" customWidth="1"/>
    <col min="5" max="5" width="14.21875" customWidth="1"/>
    <col min="6" max="6" width="13.33203125" customWidth="1"/>
    <col min="7" max="7" width="13.77734375" customWidth="1"/>
    <col min="8" max="8" width="14" customWidth="1"/>
    <col min="9" max="9" width="13" customWidth="1"/>
    <col min="10" max="10" width="12.6640625" customWidth="1"/>
    <col min="11" max="11" width="11" customWidth="1"/>
    <col min="12" max="12" width="13" customWidth="1"/>
    <col min="13" max="13" width="13.44140625" customWidth="1"/>
    <col min="14" max="14" width="13.5546875" customWidth="1"/>
    <col min="15" max="15" width="13.88671875" customWidth="1"/>
    <col min="16" max="16" width="10.44140625" customWidth="1"/>
  </cols>
  <sheetData>
    <row r="1" spans="1:16" s="28" customFormat="1" ht="15.6" x14ac:dyDescent="0.3">
      <c r="A1" s="39" t="s">
        <v>55</v>
      </c>
      <c r="C1" s="29" t="s">
        <v>13</v>
      </c>
    </row>
    <row r="2" spans="1:16" x14ac:dyDescent="0.3">
      <c r="A2" s="35" t="str">
        <f>TEXT(EndData2,"[$-FC19]ДД.ММ.ГГГ")</f>
        <v>18.01.2018</v>
      </c>
      <c r="B2" s="35">
        <f>A2+1</f>
        <v>43119</v>
      </c>
      <c r="C2" s="40" t="str">
        <f>TEXT(B2,"[$-FC19]ДД.ММ.ГГГ")</f>
        <v>19.01.2018</v>
      </c>
      <c r="P2" s="26" t="s">
        <v>12</v>
      </c>
    </row>
    <row r="3" spans="1:16" s="27" customFormat="1" ht="51.75" customHeight="1" x14ac:dyDescent="0.25">
      <c r="A3" s="32" t="s">
        <v>15</v>
      </c>
      <c r="B3" s="38" t="s">
        <v>16</v>
      </c>
      <c r="C3" s="36" t="s">
        <v>17</v>
      </c>
      <c r="D3" s="36" t="s">
        <v>18</v>
      </c>
      <c r="E3" s="36" t="s">
        <v>19</v>
      </c>
      <c r="F3" s="36" t="s">
        <v>20</v>
      </c>
      <c r="G3" s="36" t="s">
        <v>21</v>
      </c>
      <c r="H3" s="36" t="s">
        <v>22</v>
      </c>
      <c r="I3" s="36" t="s">
        <v>23</v>
      </c>
      <c r="J3" s="36" t="s">
        <v>24</v>
      </c>
      <c r="K3" s="36" t="s">
        <v>25</v>
      </c>
      <c r="L3" s="36" t="s">
        <v>26</v>
      </c>
      <c r="M3" s="36" t="s">
        <v>27</v>
      </c>
      <c r="N3" s="36" t="s">
        <v>28</v>
      </c>
      <c r="O3" s="36" t="s">
        <v>29</v>
      </c>
      <c r="P3" s="23" t="s">
        <v>11</v>
      </c>
    </row>
    <row r="4" spans="1:16" ht="27" x14ac:dyDescent="0.3">
      <c r="A4" s="24" t="s">
        <v>31</v>
      </c>
      <c r="B4" s="37"/>
      <c r="C4" s="37"/>
      <c r="D4" s="37"/>
      <c r="E4" s="37"/>
      <c r="F4" s="37"/>
      <c r="G4" s="37"/>
      <c r="H4" s="37"/>
      <c r="I4" s="37"/>
      <c r="J4" s="37"/>
      <c r="K4" s="37">
        <v>192.416</v>
      </c>
      <c r="L4" s="37"/>
      <c r="M4" s="37"/>
      <c r="N4" s="37"/>
      <c r="O4" s="37"/>
      <c r="P4" s="25">
        <v>192.416</v>
      </c>
    </row>
    <row r="5" spans="1:16" ht="40.200000000000003" x14ac:dyDescent="0.3">
      <c r="A5" s="24" t="s">
        <v>32</v>
      </c>
      <c r="B5" s="37"/>
      <c r="C5" s="37">
        <v>22288.2</v>
      </c>
      <c r="D5" s="37">
        <v>19116.167000000001</v>
      </c>
      <c r="E5" s="37">
        <v>8462</v>
      </c>
      <c r="F5" s="37"/>
      <c r="G5" s="37">
        <v>22844.833340000001</v>
      </c>
      <c r="H5" s="37">
        <v>6102.3339999999998</v>
      </c>
      <c r="I5" s="37"/>
      <c r="J5" s="37"/>
      <c r="K5" s="37">
        <v>4661.6660000000002</v>
      </c>
      <c r="L5" s="37"/>
      <c r="M5" s="37">
        <v>9003</v>
      </c>
      <c r="N5" s="37">
        <v>13368</v>
      </c>
      <c r="O5" s="37">
        <v>18921.603999999999</v>
      </c>
      <c r="P5" s="25">
        <v>124767.80434</v>
      </c>
    </row>
    <row r="6" spans="1:16" ht="27" x14ac:dyDescent="0.3">
      <c r="A6" s="24" t="s">
        <v>33</v>
      </c>
      <c r="B6" s="37"/>
      <c r="C6" s="37">
        <v>444.16699999999997</v>
      </c>
      <c r="D6" s="37">
        <v>75</v>
      </c>
      <c r="E6" s="37"/>
      <c r="F6" s="37"/>
      <c r="G6" s="37">
        <v>75</v>
      </c>
      <c r="H6" s="37"/>
      <c r="I6" s="37"/>
      <c r="J6" s="37"/>
      <c r="K6" s="37"/>
      <c r="L6" s="37"/>
      <c r="M6" s="37"/>
      <c r="N6" s="37"/>
      <c r="O6" s="37"/>
      <c r="P6" s="25">
        <v>594.16700000000003</v>
      </c>
    </row>
    <row r="7" spans="1:16" ht="66.599999999999994" x14ac:dyDescent="0.3">
      <c r="A7" s="24" t="s">
        <v>34</v>
      </c>
      <c r="B7" s="37"/>
      <c r="C7" s="37">
        <v>105661.43103000001</v>
      </c>
      <c r="D7" s="37">
        <v>22947.207999999999</v>
      </c>
      <c r="E7" s="37">
        <v>14400</v>
      </c>
      <c r="F7" s="37">
        <v>5529.3</v>
      </c>
      <c r="G7" s="37">
        <v>28891.88334</v>
      </c>
      <c r="H7" s="37">
        <v>14502.05</v>
      </c>
      <c r="I7" s="37"/>
      <c r="J7" s="37"/>
      <c r="K7" s="37">
        <v>5899.3</v>
      </c>
      <c r="L7" s="37">
        <v>16222.8</v>
      </c>
      <c r="M7" s="37">
        <v>15525.7</v>
      </c>
      <c r="N7" s="37">
        <v>12248.566000000001</v>
      </c>
      <c r="O7" s="37">
        <v>20924.99438</v>
      </c>
      <c r="P7" s="25">
        <v>262753.23275000002</v>
      </c>
    </row>
    <row r="8" spans="1:16" ht="79.8" x14ac:dyDescent="0.3">
      <c r="A8" s="24" t="s">
        <v>35</v>
      </c>
      <c r="B8" s="37"/>
      <c r="C8" s="37">
        <v>4189.75</v>
      </c>
      <c r="D8" s="37">
        <v>643.41700000000003</v>
      </c>
      <c r="E8" s="37">
        <v>561</v>
      </c>
      <c r="F8" s="37">
        <v>162</v>
      </c>
      <c r="G8" s="37">
        <v>633.33334000000002</v>
      </c>
      <c r="H8" s="37">
        <v>160.673</v>
      </c>
      <c r="I8" s="37"/>
      <c r="J8" s="37"/>
      <c r="K8" s="37"/>
      <c r="L8" s="37">
        <v>260.83300000000003</v>
      </c>
      <c r="M8" s="37">
        <v>236.816</v>
      </c>
      <c r="N8" s="37">
        <v>243.666</v>
      </c>
      <c r="O8" s="37">
        <v>133.5</v>
      </c>
      <c r="P8" s="25">
        <v>7224.9883399999999</v>
      </c>
    </row>
    <row r="9" spans="1:16" ht="79.8" x14ac:dyDescent="0.3">
      <c r="A9" s="24" t="s">
        <v>36</v>
      </c>
      <c r="B9" s="37"/>
      <c r="C9" s="37">
        <v>258.334</v>
      </c>
      <c r="D9" s="37">
        <v>172.25</v>
      </c>
      <c r="E9" s="37">
        <v>79.540000000000006</v>
      </c>
      <c r="F9" s="37">
        <v>71</v>
      </c>
      <c r="G9" s="37">
        <v>86.083340000000007</v>
      </c>
      <c r="H9" s="37">
        <v>23.620709999999999</v>
      </c>
      <c r="I9" s="37"/>
      <c r="J9" s="37"/>
      <c r="K9" s="37">
        <v>66.677000000000007</v>
      </c>
      <c r="L9" s="37">
        <v>92.832999999999998</v>
      </c>
      <c r="M9" s="37">
        <v>108.068</v>
      </c>
      <c r="N9" s="37">
        <v>94</v>
      </c>
      <c r="O9" s="37">
        <v>77.376999999999995</v>
      </c>
      <c r="P9" s="25">
        <v>1129.78305</v>
      </c>
    </row>
    <row r="10" spans="1:16" ht="53.4" x14ac:dyDescent="0.3">
      <c r="A10" s="24" t="s">
        <v>37</v>
      </c>
      <c r="B10" s="37">
        <v>490.42200000000003</v>
      </c>
      <c r="C10" s="37">
        <v>300.5</v>
      </c>
      <c r="D10" s="37">
        <v>450</v>
      </c>
      <c r="E10" s="37">
        <v>189.99</v>
      </c>
      <c r="F10" s="37">
        <v>68</v>
      </c>
      <c r="G10" s="37">
        <v>340</v>
      </c>
      <c r="H10" s="37">
        <v>24.388670000000001</v>
      </c>
      <c r="I10" s="37">
        <v>29</v>
      </c>
      <c r="J10" s="37">
        <v>270.084</v>
      </c>
      <c r="K10" s="37">
        <v>72.521000000000001</v>
      </c>
      <c r="L10" s="37">
        <v>66.798000000000002</v>
      </c>
      <c r="M10" s="37">
        <v>40</v>
      </c>
      <c r="N10" s="37">
        <v>73.507000000000005</v>
      </c>
      <c r="O10" s="37">
        <v>69.777000000000001</v>
      </c>
      <c r="P10" s="25">
        <v>2484.98767</v>
      </c>
    </row>
    <row r="11" spans="1:16" ht="79.8" x14ac:dyDescent="0.3">
      <c r="A11" s="24" t="s">
        <v>38</v>
      </c>
      <c r="B11" s="37">
        <v>1352.02</v>
      </c>
      <c r="C11" s="37">
        <v>1310.117</v>
      </c>
      <c r="D11" s="37">
        <v>264</v>
      </c>
      <c r="E11" s="37">
        <v>188.68</v>
      </c>
      <c r="F11" s="37">
        <v>112</v>
      </c>
      <c r="G11" s="37">
        <v>232.5</v>
      </c>
      <c r="H11" s="37">
        <v>263.40899999999999</v>
      </c>
      <c r="I11" s="37">
        <v>90</v>
      </c>
      <c r="J11" s="37">
        <v>297.06900000000002</v>
      </c>
      <c r="K11" s="37">
        <v>109.623</v>
      </c>
      <c r="L11" s="37">
        <v>222.58600000000001</v>
      </c>
      <c r="M11" s="37">
        <v>175.02</v>
      </c>
      <c r="N11" s="37">
        <v>219.8</v>
      </c>
      <c r="O11" s="37">
        <v>139.22132999999999</v>
      </c>
      <c r="P11" s="25">
        <v>4976.0453299999999</v>
      </c>
    </row>
    <row r="12" spans="1:16" ht="106.2" x14ac:dyDescent="0.3">
      <c r="A12" s="24" t="s">
        <v>39</v>
      </c>
      <c r="B12" s="37">
        <v>23974.807499999999</v>
      </c>
      <c r="C12" s="37">
        <v>2093.9472000000001</v>
      </c>
      <c r="D12" s="37">
        <v>184.583</v>
      </c>
      <c r="E12" s="37"/>
      <c r="F12" s="37"/>
      <c r="G12" s="37"/>
      <c r="H12" s="37"/>
      <c r="I12" s="37"/>
      <c r="J12" s="37">
        <v>270</v>
      </c>
      <c r="K12" s="37"/>
      <c r="L12" s="37"/>
      <c r="M12" s="37"/>
      <c r="N12" s="37"/>
      <c r="O12" s="37"/>
      <c r="P12" s="25">
        <v>26523.3377</v>
      </c>
    </row>
    <row r="13" spans="1:16" ht="93" x14ac:dyDescent="0.3">
      <c r="A13" s="24" t="s">
        <v>40</v>
      </c>
      <c r="B13" s="37"/>
      <c r="C13" s="37">
        <v>3925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25">
        <v>3925</v>
      </c>
    </row>
    <row r="14" spans="1:16" ht="79.8" x14ac:dyDescent="0.3">
      <c r="A14" s="24" t="s">
        <v>41</v>
      </c>
      <c r="B14" s="37">
        <v>174.64328</v>
      </c>
      <c r="C14" s="37">
        <v>171.333</v>
      </c>
      <c r="D14" s="37"/>
      <c r="E14" s="37"/>
      <c r="F14" s="37"/>
      <c r="G14" s="37">
        <v>28.131</v>
      </c>
      <c r="H14" s="37"/>
      <c r="I14" s="37"/>
      <c r="J14" s="37">
        <v>37.6</v>
      </c>
      <c r="K14" s="37"/>
      <c r="L14" s="37"/>
      <c r="M14" s="37">
        <v>9.5</v>
      </c>
      <c r="N14" s="37"/>
      <c r="O14" s="37"/>
      <c r="P14" s="25">
        <v>421.20728000000003</v>
      </c>
    </row>
    <row r="15" spans="1:16" ht="317.39999999999998" x14ac:dyDescent="0.3">
      <c r="A15" s="24" t="s">
        <v>42</v>
      </c>
      <c r="B15" s="37">
        <v>16610</v>
      </c>
      <c r="C15" s="37">
        <v>6476.2790000000005</v>
      </c>
      <c r="D15" s="37"/>
      <c r="E15" s="37">
        <v>1900</v>
      </c>
      <c r="F15" s="37">
        <v>150</v>
      </c>
      <c r="G15" s="37">
        <v>2760</v>
      </c>
      <c r="H15" s="37">
        <v>1004.62911</v>
      </c>
      <c r="I15" s="37">
        <v>112</v>
      </c>
      <c r="J15" s="37">
        <v>4100</v>
      </c>
      <c r="K15" s="37">
        <v>1644.1669999999999</v>
      </c>
      <c r="L15" s="37">
        <v>1610</v>
      </c>
      <c r="M15" s="37">
        <v>1426.8</v>
      </c>
      <c r="N15" s="37">
        <v>1537.55</v>
      </c>
      <c r="O15" s="37">
        <v>1233.125</v>
      </c>
      <c r="P15" s="25">
        <v>40564.550109999996</v>
      </c>
    </row>
    <row r="16" spans="1:16" ht="159" x14ac:dyDescent="0.3">
      <c r="A16" s="24" t="s">
        <v>43</v>
      </c>
      <c r="B16" s="37">
        <v>145328.80072999999</v>
      </c>
      <c r="C16" s="37">
        <v>94000</v>
      </c>
      <c r="D16" s="37">
        <v>18350</v>
      </c>
      <c r="E16" s="37">
        <v>16178</v>
      </c>
      <c r="F16" s="37">
        <v>3165</v>
      </c>
      <c r="G16" s="37">
        <v>23134.794000000002</v>
      </c>
      <c r="H16" s="37">
        <v>7712.9170000000004</v>
      </c>
      <c r="I16" s="37">
        <v>3535</v>
      </c>
      <c r="J16" s="37">
        <v>20120.599999999999</v>
      </c>
      <c r="K16" s="37">
        <v>7725.5770000000002</v>
      </c>
      <c r="L16" s="37">
        <v>14432.6145</v>
      </c>
      <c r="M16" s="37">
        <v>13396.53</v>
      </c>
      <c r="N16" s="37">
        <v>15450</v>
      </c>
      <c r="O16" s="37">
        <v>13178.700999999999</v>
      </c>
      <c r="P16" s="25">
        <v>395708.53422999999</v>
      </c>
    </row>
    <row r="17" spans="1:16" ht="93" x14ac:dyDescent="0.3">
      <c r="A17" s="24" t="s">
        <v>44</v>
      </c>
      <c r="B17" s="37">
        <v>4710</v>
      </c>
      <c r="C17" s="37">
        <v>5043.6769999999997</v>
      </c>
      <c r="D17" s="37">
        <v>310</v>
      </c>
      <c r="E17" s="37">
        <v>1260</v>
      </c>
      <c r="F17" s="37">
        <v>480</v>
      </c>
      <c r="G17" s="37">
        <v>1821.86</v>
      </c>
      <c r="H17" s="37">
        <v>970</v>
      </c>
      <c r="I17" s="37">
        <v>140</v>
      </c>
      <c r="J17" s="37">
        <v>1461</v>
      </c>
      <c r="K17" s="37">
        <v>700</v>
      </c>
      <c r="L17" s="37"/>
      <c r="M17" s="37">
        <v>1106.5</v>
      </c>
      <c r="N17" s="37"/>
      <c r="O17" s="37">
        <v>514.5</v>
      </c>
      <c r="P17" s="25">
        <v>18517.537</v>
      </c>
    </row>
    <row r="18" spans="1:16" ht="132.6" x14ac:dyDescent="0.3">
      <c r="A18" s="24" t="s">
        <v>45</v>
      </c>
      <c r="B18" s="37">
        <v>3.8</v>
      </c>
      <c r="C18" s="37">
        <v>7.4474400000000003</v>
      </c>
      <c r="D18" s="37"/>
      <c r="E18" s="37"/>
      <c r="F18" s="37"/>
      <c r="G18" s="37"/>
      <c r="H18" s="37">
        <v>3.7250000000000001</v>
      </c>
      <c r="I18" s="37"/>
      <c r="J18" s="37">
        <v>3.7250000000000001</v>
      </c>
      <c r="K18" s="37">
        <v>4.0101599999999999</v>
      </c>
      <c r="L18" s="37"/>
      <c r="M18" s="37"/>
      <c r="N18" s="37"/>
      <c r="O18" s="37"/>
      <c r="P18" s="25">
        <v>22.707599999999999</v>
      </c>
    </row>
    <row r="19" spans="1:16" ht="119.4" x14ac:dyDescent="0.3">
      <c r="A19" s="24" t="s">
        <v>46</v>
      </c>
      <c r="B19" s="37">
        <v>8304.2303800000009</v>
      </c>
      <c r="C19" s="37">
        <v>2545</v>
      </c>
      <c r="D19" s="37">
        <v>606</v>
      </c>
      <c r="E19" s="37">
        <v>230</v>
      </c>
      <c r="F19" s="37">
        <v>81</v>
      </c>
      <c r="G19" s="37">
        <v>368.3</v>
      </c>
      <c r="H19" s="37">
        <v>50</v>
      </c>
      <c r="I19" s="37">
        <v>31</v>
      </c>
      <c r="J19" s="37">
        <v>1365</v>
      </c>
      <c r="K19" s="37">
        <v>248.33699999999999</v>
      </c>
      <c r="L19" s="37">
        <v>620.91</v>
      </c>
      <c r="M19" s="37">
        <v>258.76</v>
      </c>
      <c r="N19" s="37">
        <v>300</v>
      </c>
      <c r="O19" s="37">
        <v>408.86433</v>
      </c>
      <c r="P19" s="25">
        <v>15417.40171</v>
      </c>
    </row>
    <row r="20" spans="1:16" ht="119.4" x14ac:dyDescent="0.3">
      <c r="A20" s="24" t="s">
        <v>47</v>
      </c>
      <c r="B20" s="37">
        <v>93588.479749999999</v>
      </c>
      <c r="C20" s="37">
        <v>44839.205999999998</v>
      </c>
      <c r="D20" s="37">
        <v>4650</v>
      </c>
      <c r="E20" s="37">
        <v>8100</v>
      </c>
      <c r="F20" s="37">
        <v>1500</v>
      </c>
      <c r="G20" s="37">
        <v>5210.7</v>
      </c>
      <c r="H20" s="37">
        <v>2617.75</v>
      </c>
      <c r="I20" s="37">
        <v>1000</v>
      </c>
      <c r="J20" s="37">
        <v>15262.6</v>
      </c>
      <c r="K20" s="37">
        <v>2850.84</v>
      </c>
      <c r="L20" s="37">
        <v>3775.895</v>
      </c>
      <c r="M20" s="37">
        <v>3724.1</v>
      </c>
      <c r="N20" s="37">
        <v>5045</v>
      </c>
      <c r="O20" s="37">
        <v>3776.19155</v>
      </c>
      <c r="P20" s="25">
        <v>195940.7623</v>
      </c>
    </row>
    <row r="21" spans="1:16" ht="66.599999999999994" x14ac:dyDescent="0.3">
      <c r="A21" s="24" t="s">
        <v>48</v>
      </c>
      <c r="B21" s="37">
        <v>37615.678529999997</v>
      </c>
      <c r="C21" s="37"/>
      <c r="D21" s="37">
        <v>3447.5830000000001</v>
      </c>
      <c r="E21" s="37">
        <v>1960</v>
      </c>
      <c r="F21" s="37">
        <v>492.4</v>
      </c>
      <c r="G21" s="37">
        <v>3400</v>
      </c>
      <c r="H21" s="37">
        <v>203.18299999999999</v>
      </c>
      <c r="I21" s="37">
        <v>100</v>
      </c>
      <c r="J21" s="37"/>
      <c r="K21" s="37"/>
      <c r="L21" s="37">
        <v>250</v>
      </c>
      <c r="M21" s="37">
        <v>700</v>
      </c>
      <c r="N21" s="37">
        <v>1905.0250000000001</v>
      </c>
      <c r="O21" s="37"/>
      <c r="P21" s="25">
        <v>50073.869530000004</v>
      </c>
    </row>
    <row r="22" spans="1:16" ht="93" x14ac:dyDescent="0.3">
      <c r="A22" s="24" t="s">
        <v>49</v>
      </c>
      <c r="B22" s="37">
        <v>2348.9618099999998</v>
      </c>
      <c r="C22" s="37">
        <v>1121.0360000000001</v>
      </c>
      <c r="D22" s="37">
        <v>195</v>
      </c>
      <c r="E22" s="37">
        <v>185</v>
      </c>
      <c r="F22" s="37">
        <v>38</v>
      </c>
      <c r="G22" s="37">
        <v>301.64999999999998</v>
      </c>
      <c r="H22" s="37">
        <v>86.834000000000003</v>
      </c>
      <c r="I22" s="37">
        <v>25</v>
      </c>
      <c r="J22" s="37"/>
      <c r="K22" s="37">
        <v>67.703999999999994</v>
      </c>
      <c r="L22" s="37">
        <v>171.249</v>
      </c>
      <c r="M22" s="37">
        <v>111.49</v>
      </c>
      <c r="N22" s="37">
        <v>100</v>
      </c>
      <c r="O22" s="37">
        <v>137.45151999999999</v>
      </c>
      <c r="P22" s="25">
        <v>4889.3763300000001</v>
      </c>
    </row>
    <row r="23" spans="1:16" ht="40.200000000000003" x14ac:dyDescent="0.3">
      <c r="A23" s="24" t="s">
        <v>50</v>
      </c>
      <c r="B23" s="37"/>
      <c r="C23" s="37"/>
      <c r="D23" s="37">
        <v>74.400000000000006</v>
      </c>
      <c r="E23" s="37">
        <v>27.95</v>
      </c>
      <c r="F23" s="37">
        <v>12.8</v>
      </c>
      <c r="G23" s="37">
        <v>53.55</v>
      </c>
      <c r="H23" s="37">
        <v>18.649999999999999</v>
      </c>
      <c r="I23" s="37"/>
      <c r="J23" s="37">
        <v>99.35</v>
      </c>
      <c r="K23" s="37">
        <v>15.1</v>
      </c>
      <c r="L23" s="37">
        <v>28.7</v>
      </c>
      <c r="M23" s="37">
        <v>24.4</v>
      </c>
      <c r="N23" s="37">
        <v>28.15</v>
      </c>
      <c r="O23" s="37">
        <v>12.45</v>
      </c>
      <c r="P23" s="25">
        <v>395.5</v>
      </c>
    </row>
    <row r="24" spans="1:16" ht="66.599999999999994" x14ac:dyDescent="0.3">
      <c r="A24" s="24" t="s">
        <v>51</v>
      </c>
      <c r="B24" s="37"/>
      <c r="C24" s="37">
        <v>1321.8933099999999</v>
      </c>
      <c r="D24" s="37"/>
      <c r="E24" s="37"/>
      <c r="F24" s="37"/>
      <c r="G24" s="37">
        <v>241.459</v>
      </c>
      <c r="H24" s="37"/>
      <c r="I24" s="37"/>
      <c r="J24" s="37"/>
      <c r="K24" s="37">
        <v>120</v>
      </c>
      <c r="L24" s="37"/>
      <c r="M24" s="37"/>
      <c r="N24" s="37"/>
      <c r="O24" s="37"/>
      <c r="P24" s="25">
        <v>1683.35231</v>
      </c>
    </row>
    <row r="25" spans="1:16" ht="79.8" x14ac:dyDescent="0.3">
      <c r="A25" s="24" t="s">
        <v>52</v>
      </c>
      <c r="B25" s="37"/>
      <c r="C25" s="37">
        <v>410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25">
        <v>410</v>
      </c>
    </row>
    <row r="26" spans="1:16" ht="159" x14ac:dyDescent="0.3">
      <c r="A26" s="24" t="s">
        <v>53</v>
      </c>
      <c r="B26" s="37">
        <v>325.5</v>
      </c>
      <c r="C26" s="37">
        <v>175</v>
      </c>
      <c r="D26" s="37"/>
      <c r="E26" s="37"/>
      <c r="F26" s="37"/>
      <c r="G26" s="37"/>
      <c r="H26" s="37"/>
      <c r="I26" s="37"/>
      <c r="J26" s="37">
        <v>59.335999999999999</v>
      </c>
      <c r="K26" s="37"/>
      <c r="L26" s="37"/>
      <c r="M26" s="37"/>
      <c r="N26" s="37"/>
      <c r="O26" s="37"/>
      <c r="P26" s="25">
        <v>559.83600000000001</v>
      </c>
    </row>
    <row r="27" spans="1:16" x14ac:dyDescent="0.3">
      <c r="A27" s="24" t="s">
        <v>54</v>
      </c>
      <c r="B27" s="37">
        <v>334827.34398000001</v>
      </c>
      <c r="C27" s="37">
        <v>296582.31797999999</v>
      </c>
      <c r="D27" s="37">
        <v>71485.607999999993</v>
      </c>
      <c r="E27" s="37">
        <v>53722.16</v>
      </c>
      <c r="F27" s="37">
        <v>11861.5</v>
      </c>
      <c r="G27" s="37">
        <v>90424.077359999996</v>
      </c>
      <c r="H27" s="37">
        <v>33744.163489999999</v>
      </c>
      <c r="I27" s="37">
        <v>5062</v>
      </c>
      <c r="J27" s="37">
        <v>43346.364000000001</v>
      </c>
      <c r="K27" s="37">
        <v>24377.938160000002</v>
      </c>
      <c r="L27" s="37">
        <v>37755.218500000003</v>
      </c>
      <c r="M27" s="37">
        <v>45846.684000000001</v>
      </c>
      <c r="N27" s="37">
        <v>50613.264000000003</v>
      </c>
      <c r="O27" s="37">
        <v>59527.757109999999</v>
      </c>
      <c r="P27" s="25">
        <v>1159176.3965799999</v>
      </c>
    </row>
    <row r="29" spans="1:16" x14ac:dyDescent="0.3">
      <c r="A29" s="34" t="s">
        <v>30</v>
      </c>
      <c r="B29" s="33">
        <f>Учреждения!B93+'Муниципальные районы'!P27</f>
        <v>3328657.5162999998</v>
      </c>
    </row>
    <row r="30" spans="1:16" ht="32.25" customHeight="1" x14ac:dyDescent="0.3">
      <c r="A30" s="34" t="str">
        <f>CONCATENATE("Остатки бюджетных средств на ",C2,"г.")</f>
        <v>Остатки бюджетных средств на 19.01.2018г.</v>
      </c>
      <c r="B30" s="33">
        <v>3262774.1</v>
      </c>
    </row>
  </sheetData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2018-01-22T22:13:40Z</dcterms:modified>
</cp:coreProperties>
</file>